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60" windowWidth="20055" windowHeight="7950"/>
  </bookViews>
  <sheets>
    <sheet name="Лист1" sheetId="1" r:id="rId1"/>
    <sheet name="Лист2" sheetId="2" r:id="rId2"/>
    <sheet name="Лист3" sheetId="3" r:id="rId3"/>
    <sheet name="Лист4" sheetId="4" r:id="rId4"/>
  </sheets>
  <calcPr calcId="145621"/>
</workbook>
</file>

<file path=xl/calcChain.xml><?xml version="1.0" encoding="utf-8"?>
<calcChain xmlns="http://schemas.openxmlformats.org/spreadsheetml/2006/main">
  <c r="N98" i="3" l="1"/>
  <c r="H12" i="4" l="1"/>
  <c r="H11" i="4"/>
  <c r="H10" i="4"/>
  <c r="H9" i="4"/>
  <c r="H8" i="4"/>
  <c r="H13" i="4" s="1"/>
  <c r="G13" i="4"/>
  <c r="F13" i="4"/>
  <c r="I13" i="4" s="1"/>
  <c r="AK37" i="2"/>
  <c r="AS37" i="2"/>
  <c r="AS38" i="2" s="1"/>
  <c r="AR37" i="2"/>
  <c r="AR38" i="2" s="1"/>
  <c r="N10" i="2"/>
  <c r="AS86" i="2"/>
  <c r="AR86" i="2"/>
  <c r="AQ86" i="2"/>
  <c r="AP86" i="2"/>
  <c r="AO86" i="2"/>
  <c r="AN86" i="2"/>
  <c r="AM86" i="2"/>
  <c r="AL86" i="2"/>
  <c r="AK86" i="2"/>
  <c r="AJ86" i="2"/>
  <c r="AI86" i="2"/>
  <c r="AH86" i="2"/>
  <c r="AG86" i="2"/>
  <c r="AF86" i="2"/>
  <c r="AF87" i="2" s="1"/>
  <c r="AF150" i="2" s="1"/>
  <c r="AE86" i="2"/>
  <c r="AE87" i="2" s="1"/>
  <c r="AE150" i="2" s="1"/>
  <c r="AD86" i="2"/>
  <c r="AD87" i="2" s="1"/>
  <c r="AD150" i="2" s="1"/>
  <c r="AC86" i="2"/>
  <c r="AC87" i="2" s="1"/>
  <c r="AC150" i="2" s="1"/>
  <c r="AB86" i="2"/>
  <c r="AB87" i="2" s="1"/>
  <c r="AB150" i="2" s="1"/>
  <c r="AA86" i="2"/>
  <c r="AA87" i="2" s="1"/>
  <c r="AA150" i="2" s="1"/>
  <c r="Z86" i="2"/>
  <c r="Z87" i="2" s="1"/>
  <c r="Z150" i="2" s="1"/>
  <c r="Y86" i="2"/>
  <c r="Y87" i="2" s="1"/>
  <c r="Y150" i="2" s="1"/>
  <c r="X86" i="2"/>
  <c r="X87" i="2" s="1"/>
  <c r="X150" i="2" s="1"/>
  <c r="W86" i="2"/>
  <c r="W87" i="2" s="1"/>
  <c r="W150" i="2" s="1"/>
  <c r="V86" i="2"/>
  <c r="U86" i="2"/>
  <c r="T86" i="2"/>
  <c r="S86" i="2"/>
  <c r="R86" i="2"/>
  <c r="Q86" i="2"/>
  <c r="P86" i="2"/>
  <c r="O86" i="2"/>
  <c r="N86" i="2"/>
  <c r="M86" i="2"/>
  <c r="L86" i="2"/>
  <c r="K86" i="2"/>
  <c r="J86" i="2"/>
  <c r="AS78" i="2"/>
  <c r="AR78" i="2"/>
  <c r="AQ78" i="2"/>
  <c r="AP78" i="2"/>
  <c r="AO78" i="2"/>
  <c r="AN78" i="2"/>
  <c r="AM78" i="2"/>
  <c r="AL78" i="2"/>
  <c r="AK78" i="2"/>
  <c r="AJ78" i="2"/>
  <c r="AI78" i="2"/>
  <c r="AH78" i="2"/>
  <c r="AG78" i="2"/>
  <c r="AF78" i="2"/>
  <c r="AE78" i="2"/>
  <c r="AD78" i="2"/>
  <c r="AC78" i="2"/>
  <c r="AB78" i="2"/>
  <c r="AA78" i="2"/>
  <c r="Z78" i="2"/>
  <c r="Y78" i="2"/>
  <c r="X78" i="2"/>
  <c r="W78" i="2"/>
  <c r="V78" i="2"/>
  <c r="U78" i="2"/>
  <c r="T78" i="2"/>
  <c r="S78" i="2"/>
  <c r="R78" i="2"/>
  <c r="Q78" i="2"/>
  <c r="P78" i="2"/>
  <c r="O78" i="2"/>
  <c r="N78" i="2"/>
  <c r="M78" i="2"/>
  <c r="L78" i="2"/>
  <c r="K78" i="2"/>
  <c r="J78" i="2"/>
  <c r="AS76" i="2"/>
  <c r="AR76" i="2"/>
  <c r="AQ76" i="2"/>
  <c r="AP76" i="2"/>
  <c r="AO76" i="2"/>
  <c r="AN76" i="2"/>
  <c r="AM76" i="2"/>
  <c r="AL76" i="2"/>
  <c r="AK76" i="2"/>
  <c r="AJ76" i="2"/>
  <c r="AI76" i="2"/>
  <c r="AH76" i="2"/>
  <c r="AG76" i="2"/>
  <c r="AF76" i="2"/>
  <c r="AE76" i="2"/>
  <c r="AD76" i="2"/>
  <c r="AC76" i="2"/>
  <c r="AB76" i="2"/>
  <c r="AA76" i="2"/>
  <c r="Z76" i="2"/>
  <c r="Y76" i="2"/>
  <c r="X76" i="2"/>
  <c r="W76" i="2"/>
  <c r="V76" i="2"/>
  <c r="U76" i="2"/>
  <c r="T76" i="2"/>
  <c r="S76" i="2"/>
  <c r="R76" i="2"/>
  <c r="Q76" i="2"/>
  <c r="P76" i="2"/>
  <c r="O76" i="2"/>
  <c r="N76" i="2"/>
  <c r="M76" i="2"/>
  <c r="L76" i="2"/>
  <c r="K76" i="2"/>
  <c r="J76" i="2"/>
  <c r="AS74" i="2"/>
  <c r="AR74" i="2"/>
  <c r="AQ74" i="2"/>
  <c r="AP74" i="2"/>
  <c r="AO74" i="2"/>
  <c r="AN74" i="2"/>
  <c r="AM74" i="2"/>
  <c r="AL74" i="2"/>
  <c r="AK74" i="2"/>
  <c r="AJ74" i="2"/>
  <c r="AI74" i="2"/>
  <c r="AH74" i="2"/>
  <c r="AG74" i="2"/>
  <c r="AF74" i="2"/>
  <c r="AE74" i="2"/>
  <c r="AD74" i="2"/>
  <c r="AC74" i="2"/>
  <c r="AB74" i="2"/>
  <c r="AA74" i="2"/>
  <c r="Z74" i="2"/>
  <c r="Y74" i="2"/>
  <c r="X74" i="2"/>
  <c r="W74" i="2"/>
  <c r="V74" i="2"/>
  <c r="U74" i="2"/>
  <c r="T74" i="2"/>
  <c r="S74" i="2"/>
  <c r="R74" i="2"/>
  <c r="Q74" i="2"/>
  <c r="P74" i="2"/>
  <c r="O74" i="2"/>
  <c r="N74" i="2"/>
  <c r="M74" i="2"/>
  <c r="L74" i="2"/>
  <c r="K74" i="2"/>
  <c r="J74" i="2"/>
  <c r="AS71" i="2"/>
  <c r="AR71" i="2"/>
  <c r="AQ71" i="2"/>
  <c r="AP71" i="2"/>
  <c r="AO71" i="2"/>
  <c r="AN71" i="2"/>
  <c r="AM71" i="2"/>
  <c r="AL71" i="2"/>
  <c r="AK71" i="2"/>
  <c r="AJ71" i="2"/>
  <c r="AI71" i="2"/>
  <c r="AH71" i="2"/>
  <c r="AG71" i="2"/>
  <c r="AF71" i="2"/>
  <c r="AE71" i="2"/>
  <c r="AD71" i="2"/>
  <c r="AC71" i="2"/>
  <c r="AB71" i="2"/>
  <c r="AA71" i="2"/>
  <c r="Z71" i="2"/>
  <c r="Y71" i="2"/>
  <c r="X71" i="2"/>
  <c r="W71" i="2"/>
  <c r="V71" i="2"/>
  <c r="U71" i="2"/>
  <c r="T71" i="2"/>
  <c r="S71" i="2"/>
  <c r="R71" i="2"/>
  <c r="Q71" i="2"/>
  <c r="P71" i="2"/>
  <c r="O71" i="2"/>
  <c r="N71" i="2"/>
  <c r="M71" i="2"/>
  <c r="L71" i="2"/>
  <c r="K71" i="2"/>
  <c r="J71" i="2"/>
  <c r="AS68" i="2"/>
  <c r="AR68" i="2"/>
  <c r="AQ68" i="2"/>
  <c r="AP68" i="2"/>
  <c r="AO68" i="2"/>
  <c r="AN68" i="2"/>
  <c r="AM68" i="2"/>
  <c r="AL68" i="2"/>
  <c r="AK68" i="2"/>
  <c r="AJ68" i="2"/>
  <c r="AI68" i="2"/>
  <c r="AH68" i="2"/>
  <c r="AG68" i="2"/>
  <c r="AF68" i="2"/>
  <c r="AE68" i="2"/>
  <c r="AD68" i="2"/>
  <c r="AC68" i="2"/>
  <c r="AB68" i="2"/>
  <c r="AA68" i="2"/>
  <c r="Z68" i="2"/>
  <c r="Y68" i="2"/>
  <c r="X68" i="2"/>
  <c r="W68" i="2"/>
  <c r="V68" i="2"/>
  <c r="U68" i="2"/>
  <c r="T68" i="2"/>
  <c r="S68" i="2"/>
  <c r="R68" i="2"/>
  <c r="Q68" i="2"/>
  <c r="P68" i="2"/>
  <c r="O68" i="2"/>
  <c r="N68" i="2"/>
  <c r="M68" i="2"/>
  <c r="L68" i="2"/>
  <c r="K68" i="2"/>
  <c r="J68" i="2"/>
  <c r="AS62" i="2"/>
  <c r="AR62" i="2"/>
  <c r="AQ62" i="2"/>
  <c r="AP62" i="2"/>
  <c r="AO62" i="2"/>
  <c r="AN62" i="2"/>
  <c r="AM62" i="2"/>
  <c r="AL62" i="2"/>
  <c r="AK62" i="2"/>
  <c r="AJ62" i="2"/>
  <c r="AI62" i="2"/>
  <c r="AH62" i="2"/>
  <c r="AG62" i="2"/>
  <c r="AF62" i="2"/>
  <c r="AE62" i="2"/>
  <c r="AD62" i="2"/>
  <c r="AC62" i="2"/>
  <c r="AB62" i="2"/>
  <c r="AA62" i="2"/>
  <c r="Z62" i="2"/>
  <c r="Y62" i="2"/>
  <c r="X62" i="2"/>
  <c r="W62" i="2"/>
  <c r="V62" i="2"/>
  <c r="U62" i="2"/>
  <c r="T62" i="2"/>
  <c r="S62" i="2"/>
  <c r="R62" i="2"/>
  <c r="Q62" i="2"/>
  <c r="P62" i="2"/>
  <c r="O62" i="2"/>
  <c r="N62" i="2"/>
  <c r="M62" i="2"/>
  <c r="L62" i="2"/>
  <c r="K62" i="2"/>
  <c r="J62" i="2"/>
  <c r="AS55" i="2"/>
  <c r="AR55" i="2"/>
  <c r="AQ55" i="2"/>
  <c r="AP55" i="2"/>
  <c r="AO55" i="2"/>
  <c r="AN55" i="2"/>
  <c r="AM55" i="2"/>
  <c r="AL55" i="2"/>
  <c r="AK55" i="2"/>
  <c r="AJ55" i="2"/>
  <c r="AI55" i="2"/>
  <c r="AI87" i="2" s="1"/>
  <c r="AI150" i="2" s="1"/>
  <c r="AH55" i="2"/>
  <c r="AH87" i="2" s="1"/>
  <c r="AH150" i="2" s="1"/>
  <c r="AG55" i="2"/>
  <c r="AG87" i="2" s="1"/>
  <c r="AG150" i="2" s="1"/>
  <c r="AF55" i="2"/>
  <c r="AE55" i="2"/>
  <c r="AD55" i="2"/>
  <c r="AC55" i="2"/>
  <c r="AB55" i="2"/>
  <c r="AA55" i="2"/>
  <c r="Z55" i="2"/>
  <c r="Y55" i="2"/>
  <c r="X55" i="2"/>
  <c r="W55" i="2"/>
  <c r="V55" i="2"/>
  <c r="U55" i="2"/>
  <c r="T55" i="2"/>
  <c r="S55" i="2"/>
  <c r="R55" i="2"/>
  <c r="Q55" i="2"/>
  <c r="P55" i="2"/>
  <c r="O55" i="2"/>
  <c r="N55" i="2"/>
  <c r="M55" i="2"/>
  <c r="L55" i="2"/>
  <c r="K55" i="2"/>
  <c r="J55" i="2"/>
  <c r="AS40" i="2"/>
  <c r="AS87" i="2" s="1"/>
  <c r="AS150" i="2" s="1"/>
  <c r="AR40" i="2"/>
  <c r="AR87" i="2" s="1"/>
  <c r="AR150" i="2" s="1"/>
  <c r="AQ40" i="2"/>
  <c r="AQ87" i="2" s="1"/>
  <c r="AQ150" i="2" s="1"/>
  <c r="AP40" i="2"/>
  <c r="AP87" i="2" s="1"/>
  <c r="AP150" i="2" s="1"/>
  <c r="AO40" i="2"/>
  <c r="AO87" i="2" s="1"/>
  <c r="AO150" i="2" s="1"/>
  <c r="AN40" i="2"/>
  <c r="AN87" i="2" s="1"/>
  <c r="AN150" i="2" s="1"/>
  <c r="AM40" i="2"/>
  <c r="AM87" i="2" s="1"/>
  <c r="AM150" i="2" s="1"/>
  <c r="AL40" i="2"/>
  <c r="AL87" i="2" s="1"/>
  <c r="AL150" i="2" s="1"/>
  <c r="AK40" i="2"/>
  <c r="AK87" i="2" s="1"/>
  <c r="AK150" i="2" s="1"/>
  <c r="AJ40" i="2"/>
  <c r="AJ87" i="2" s="1"/>
  <c r="AJ150" i="2" s="1"/>
  <c r="AI40" i="2"/>
  <c r="AH40" i="2"/>
  <c r="AG40" i="2"/>
  <c r="AF40" i="2"/>
  <c r="AE40" i="2"/>
  <c r="AD40" i="2"/>
  <c r="AC40" i="2"/>
  <c r="AB40" i="2"/>
  <c r="AA40" i="2"/>
  <c r="Z40" i="2"/>
  <c r="Y40" i="2"/>
  <c r="X40" i="2"/>
  <c r="W40" i="2"/>
  <c r="V40" i="2"/>
  <c r="U40" i="2"/>
  <c r="T40" i="2"/>
  <c r="S40" i="2"/>
  <c r="R40" i="2"/>
  <c r="Q40" i="2"/>
  <c r="P40" i="2"/>
  <c r="O40" i="2"/>
  <c r="N40" i="2"/>
  <c r="M40" i="2"/>
  <c r="L40" i="2"/>
  <c r="K40" i="2"/>
  <c r="J40" i="2"/>
  <c r="AA19" i="1"/>
  <c r="Z19" i="1"/>
  <c r="Y19" i="1"/>
  <c r="X19" i="1"/>
  <c r="W19" i="1"/>
  <c r="V19" i="1"/>
  <c r="U19" i="1"/>
  <c r="T19" i="1"/>
  <c r="S19" i="1"/>
  <c r="R19" i="1"/>
  <c r="Q19" i="1"/>
  <c r="P19" i="1"/>
  <c r="O19" i="1"/>
  <c r="N19" i="1"/>
  <c r="M19" i="1"/>
  <c r="L19" i="1"/>
  <c r="K19" i="1"/>
  <c r="J19" i="1"/>
  <c r="I19" i="1"/>
  <c r="H19" i="1"/>
  <c r="G19" i="1"/>
  <c r="AA16" i="1"/>
  <c r="Z16" i="1"/>
  <c r="Z20" i="1" s="1"/>
  <c r="Y16" i="1"/>
  <c r="X16" i="1"/>
  <c r="W16" i="1"/>
  <c r="V16" i="1"/>
  <c r="V20" i="1" s="1"/>
  <c r="U16" i="1"/>
  <c r="T16" i="1"/>
  <c r="S16" i="1"/>
  <c r="R16" i="1"/>
  <c r="R20" i="1" s="1"/>
  <c r="Q16" i="1"/>
  <c r="P16" i="1"/>
  <c r="O16" i="1"/>
  <c r="N16" i="1"/>
  <c r="N20" i="1" s="1"/>
  <c r="M16" i="1"/>
  <c r="L16" i="1"/>
  <c r="K16" i="1"/>
  <c r="J16" i="1"/>
  <c r="J20" i="1" s="1"/>
  <c r="I16" i="1"/>
  <c r="H16" i="1"/>
  <c r="G16" i="1"/>
  <c r="AA12" i="1"/>
  <c r="AA20" i="1" s="1"/>
  <c r="Z12" i="1"/>
  <c r="Y12" i="1"/>
  <c r="X12" i="1"/>
  <c r="W12" i="1"/>
  <c r="W20" i="1" s="1"/>
  <c r="V12" i="1"/>
  <c r="U12" i="1"/>
  <c r="T12" i="1"/>
  <c r="S12" i="1"/>
  <c r="S20" i="1" s="1"/>
  <c r="R12" i="1"/>
  <c r="Q12" i="1"/>
  <c r="P12" i="1"/>
  <c r="O12" i="1"/>
  <c r="O20" i="1" s="1"/>
  <c r="N12" i="1"/>
  <c r="M12" i="1"/>
  <c r="L12" i="1"/>
  <c r="K12" i="1"/>
  <c r="K20" i="1" s="1"/>
  <c r="J12" i="1"/>
  <c r="I12" i="1"/>
  <c r="H12" i="1"/>
  <c r="G12" i="1"/>
  <c r="G20" i="1" s="1"/>
  <c r="AA14" i="1"/>
  <c r="Z14" i="1"/>
  <c r="Y14" i="1"/>
  <c r="X14" i="1"/>
  <c r="W14" i="1"/>
  <c r="V14" i="1"/>
  <c r="U14" i="1"/>
  <c r="T14" i="1"/>
  <c r="S14" i="1"/>
  <c r="R14" i="1"/>
  <c r="Q14" i="1"/>
  <c r="P14" i="1"/>
  <c r="O14" i="1"/>
  <c r="N14" i="1"/>
  <c r="M14" i="1"/>
  <c r="L14" i="1"/>
  <c r="K14" i="1"/>
  <c r="J14" i="1"/>
  <c r="I14" i="1"/>
  <c r="H14" i="1"/>
  <c r="G14" i="1"/>
  <c r="AA10" i="1"/>
  <c r="Z10" i="1"/>
  <c r="Y10" i="1"/>
  <c r="Y20" i="1" s="1"/>
  <c r="X10" i="1"/>
  <c r="X20" i="1" s="1"/>
  <c r="W10" i="1"/>
  <c r="V10" i="1"/>
  <c r="U10" i="1"/>
  <c r="U20" i="1" s="1"/>
  <c r="T10" i="1"/>
  <c r="T20" i="1" s="1"/>
  <c r="S10" i="1"/>
  <c r="R10" i="1"/>
  <c r="Q10" i="1"/>
  <c r="Q20" i="1" s="1"/>
  <c r="P10" i="1"/>
  <c r="P20" i="1" s="1"/>
  <c r="O10" i="1"/>
  <c r="N10" i="1"/>
  <c r="M10" i="1"/>
  <c r="M20" i="1" s="1"/>
  <c r="L10" i="1"/>
  <c r="L20" i="1" s="1"/>
  <c r="K10" i="1"/>
  <c r="J10" i="1"/>
  <c r="I10" i="1"/>
  <c r="I20" i="1" s="1"/>
  <c r="H10" i="1"/>
  <c r="H20" i="1" s="1"/>
  <c r="G10" i="1"/>
  <c r="AS152" i="2"/>
  <c r="AR152" i="2"/>
  <c r="AQ152" i="2"/>
  <c r="AP152" i="2"/>
  <c r="AO152" i="2"/>
  <c r="AN152" i="2"/>
  <c r="AM152" i="2"/>
  <c r="AL152" i="2"/>
  <c r="AK152" i="2"/>
  <c r="AJ152" i="2"/>
  <c r="AI152" i="2"/>
  <c r="AH152" i="2"/>
  <c r="AG152" i="2"/>
  <c r="AF152" i="2"/>
  <c r="AE152" i="2"/>
  <c r="AD152" i="2"/>
  <c r="AC152" i="2"/>
  <c r="AB152" i="2"/>
  <c r="AA152" i="2"/>
  <c r="Z152" i="2"/>
  <c r="Y152" i="2"/>
  <c r="X152" i="2"/>
  <c r="W152" i="2"/>
  <c r="V152" i="2"/>
  <c r="U152" i="2"/>
  <c r="T152" i="2"/>
  <c r="S152" i="2"/>
  <c r="R152" i="2"/>
  <c r="Q152" i="2"/>
  <c r="P152" i="2"/>
  <c r="O152" i="2"/>
  <c r="N152" i="2"/>
  <c r="M152" i="2"/>
  <c r="L152" i="2"/>
  <c r="K152" i="2"/>
  <c r="J152" i="2"/>
  <c r="AO149" i="2"/>
  <c r="AM149" i="2"/>
  <c r="AO148" i="2"/>
  <c r="AM148" i="2"/>
  <c r="N107" i="3"/>
  <c r="M107" i="3"/>
  <c r="L107" i="3"/>
  <c r="K107" i="3"/>
  <c r="J107" i="3"/>
  <c r="AR148" i="2" l="1"/>
  <c r="AR149" i="2"/>
  <c r="AS149" i="2"/>
  <c r="AS148" i="2"/>
  <c r="K87" i="2"/>
  <c r="K150" i="2" s="1"/>
  <c r="O87" i="2"/>
  <c r="O150" i="2" s="1"/>
  <c r="S87" i="2"/>
  <c r="S150" i="2" s="1"/>
  <c r="L87" i="2"/>
  <c r="L150" i="2" s="1"/>
  <c r="P87" i="2"/>
  <c r="P150" i="2" s="1"/>
  <c r="T87" i="2"/>
  <c r="T150" i="2" s="1"/>
  <c r="M87" i="2"/>
  <c r="M150" i="2" s="1"/>
  <c r="Q87" i="2"/>
  <c r="Q150" i="2" s="1"/>
  <c r="U87" i="2"/>
  <c r="U150" i="2" s="1"/>
  <c r="J87" i="2"/>
  <c r="J150" i="2" s="1"/>
  <c r="N87" i="2"/>
  <c r="N150" i="2" s="1"/>
  <c r="R87" i="2"/>
  <c r="R150" i="2" s="1"/>
  <c r="V87" i="2"/>
  <c r="V150" i="2" s="1"/>
  <c r="M74" i="3"/>
  <c r="M98" i="3" s="1"/>
  <c r="L74" i="3"/>
  <c r="L98" i="3" s="1"/>
  <c r="K74" i="3"/>
  <c r="J74" i="3"/>
  <c r="M43" i="3"/>
  <c r="L43" i="3"/>
  <c r="K43" i="3"/>
  <c r="J23" i="3"/>
  <c r="J98" i="3" s="1"/>
  <c r="L142" i="2"/>
  <c r="K142" i="2"/>
  <c r="J142" i="2"/>
  <c r="L126" i="2"/>
  <c r="K126" i="2"/>
  <c r="J126" i="2"/>
  <c r="AS103" i="2"/>
  <c r="AR103" i="2"/>
  <c r="AQ103" i="2"/>
  <c r="AP103" i="2"/>
  <c r="AO103" i="2"/>
  <c r="AN103" i="2"/>
  <c r="AM103" i="2"/>
  <c r="AL103" i="2"/>
  <c r="AK103" i="2"/>
  <c r="AI103" i="2"/>
  <c r="AH103" i="2"/>
  <c r="AG103" i="2"/>
  <c r="AF103" i="2"/>
  <c r="AE103" i="2"/>
  <c r="AD103" i="2"/>
  <c r="AC103" i="2"/>
  <c r="AB103" i="2"/>
  <c r="AA103" i="2"/>
  <c r="Z103" i="2"/>
  <c r="Y103" i="2"/>
  <c r="X103" i="2"/>
  <c r="W103" i="2"/>
  <c r="V103" i="2"/>
  <c r="S103" i="2"/>
  <c r="O103" i="2"/>
  <c r="M103" i="2"/>
  <c r="L103" i="2"/>
  <c r="K103" i="2"/>
  <c r="AJ103" i="2"/>
  <c r="U102" i="2"/>
  <c r="U103" i="2" s="1"/>
  <c r="T102" i="2"/>
  <c r="T103" i="2" s="1"/>
  <c r="R102" i="2"/>
  <c r="R103" i="2" s="1"/>
  <c r="Q102" i="2"/>
  <c r="Q103" i="2" s="1"/>
  <c r="P102" i="2"/>
  <c r="P103" i="2" s="1"/>
  <c r="N102" i="2"/>
  <c r="N103" i="2" s="1"/>
  <c r="J102" i="2"/>
  <c r="AS101" i="2"/>
  <c r="AR101" i="2"/>
  <c r="AQ101" i="2"/>
  <c r="AP101" i="2"/>
  <c r="AO101" i="2"/>
  <c r="AN101" i="2"/>
  <c r="AM101" i="2"/>
  <c r="AL101" i="2"/>
  <c r="AK101" i="2"/>
  <c r="AI101" i="2"/>
  <c r="AH101" i="2"/>
  <c r="AG101" i="2"/>
  <c r="AF101" i="2"/>
  <c r="AE101" i="2"/>
  <c r="AD101" i="2"/>
  <c r="AC101" i="2"/>
  <c r="AB101" i="2"/>
  <c r="AA101" i="2"/>
  <c r="Z101" i="2"/>
  <c r="Y101" i="2"/>
  <c r="X101" i="2"/>
  <c r="W101" i="2"/>
  <c r="V101" i="2"/>
  <c r="S101" i="2"/>
  <c r="O101" i="2"/>
  <c r="M101" i="2"/>
  <c r="L101" i="2"/>
  <c r="K101" i="2"/>
  <c r="U100" i="2"/>
  <c r="T100" i="2"/>
  <c r="R100" i="2"/>
  <c r="Q100" i="2"/>
  <c r="P100" i="2"/>
  <c r="J100" i="2"/>
  <c r="AJ99" i="2"/>
  <c r="U99" i="2"/>
  <c r="T99" i="2"/>
  <c r="R99" i="2"/>
  <c r="Q99" i="2"/>
  <c r="P99" i="2"/>
  <c r="N99" i="2"/>
  <c r="J99" i="2"/>
  <c r="AJ98" i="2"/>
  <c r="U98" i="2"/>
  <c r="T98" i="2"/>
  <c r="R98" i="2"/>
  <c r="Q98" i="2"/>
  <c r="P98" i="2"/>
  <c r="N98" i="2"/>
  <c r="J98" i="2"/>
  <c r="AJ97" i="2"/>
  <c r="U97" i="2"/>
  <c r="T97" i="2"/>
  <c r="R97" i="2"/>
  <c r="Q97" i="2"/>
  <c r="P97" i="2"/>
  <c r="N97" i="2"/>
  <c r="J97" i="2"/>
  <c r="AJ96" i="2"/>
  <c r="U96" i="2"/>
  <c r="T96" i="2"/>
  <c r="R96" i="2"/>
  <c r="Q96" i="2"/>
  <c r="P96" i="2"/>
  <c r="N96" i="2"/>
  <c r="J96" i="2"/>
  <c r="AJ95" i="2"/>
  <c r="U95" i="2"/>
  <c r="T95" i="2"/>
  <c r="R95" i="2"/>
  <c r="Q95" i="2"/>
  <c r="P95" i="2"/>
  <c r="N95" i="2"/>
  <c r="J95" i="2"/>
  <c r="AJ94" i="2"/>
  <c r="U94" i="2"/>
  <c r="T94" i="2"/>
  <c r="R94" i="2"/>
  <c r="Q94" i="2"/>
  <c r="P94" i="2"/>
  <c r="N94" i="2"/>
  <c r="J94" i="2"/>
  <c r="AJ93" i="2"/>
  <c r="U93" i="2"/>
  <c r="T93" i="2"/>
  <c r="R93" i="2"/>
  <c r="Q93" i="2"/>
  <c r="P93" i="2"/>
  <c r="N93" i="2"/>
  <c r="J93" i="2"/>
  <c r="AJ92" i="2"/>
  <c r="U92" i="2"/>
  <c r="T92" i="2"/>
  <c r="R92" i="2"/>
  <c r="Q92" i="2"/>
  <c r="P92" i="2"/>
  <c r="N92" i="2"/>
  <c r="J92" i="2"/>
  <c r="AJ91" i="2"/>
  <c r="U91" i="2"/>
  <c r="T91" i="2"/>
  <c r="R91" i="2"/>
  <c r="Q91" i="2"/>
  <c r="P91" i="2"/>
  <c r="N91" i="2"/>
  <c r="J91" i="2"/>
  <c r="AJ90" i="2"/>
  <c r="AJ101" i="2" s="1"/>
  <c r="U90" i="2"/>
  <c r="T90" i="2"/>
  <c r="T101" i="2" s="1"/>
  <c r="R90" i="2"/>
  <c r="Q90" i="2"/>
  <c r="Q101" i="2" s="1"/>
  <c r="P90" i="2"/>
  <c r="N90" i="2"/>
  <c r="N101" i="2" s="1"/>
  <c r="J90" i="2"/>
  <c r="AS89" i="2"/>
  <c r="AR89" i="2"/>
  <c r="AQ89" i="2"/>
  <c r="AP89" i="2"/>
  <c r="AO89" i="2"/>
  <c r="AN89" i="2"/>
  <c r="AM89" i="2"/>
  <c r="AL89" i="2"/>
  <c r="AK89" i="2"/>
  <c r="AI89" i="2"/>
  <c r="AH89" i="2"/>
  <c r="AG89" i="2"/>
  <c r="AF89" i="2"/>
  <c r="AE89" i="2"/>
  <c r="AD89" i="2"/>
  <c r="AC89" i="2"/>
  <c r="AB89" i="2"/>
  <c r="AA89" i="2"/>
  <c r="Z89" i="2"/>
  <c r="Y89" i="2"/>
  <c r="X89" i="2"/>
  <c r="W89" i="2"/>
  <c r="V89" i="2"/>
  <c r="S89" i="2"/>
  <c r="O89" i="2"/>
  <c r="M89" i="2"/>
  <c r="L89" i="2"/>
  <c r="K89" i="2"/>
  <c r="AJ88" i="2"/>
  <c r="AJ89" i="2" s="1"/>
  <c r="U88" i="2"/>
  <c r="U89" i="2" s="1"/>
  <c r="T88" i="2"/>
  <c r="T89" i="2" s="1"/>
  <c r="R88" i="2"/>
  <c r="R89" i="2" s="1"/>
  <c r="Q88" i="2"/>
  <c r="Q89" i="2" s="1"/>
  <c r="P88" i="2"/>
  <c r="P89" i="2" s="1"/>
  <c r="N88" i="2"/>
  <c r="N89" i="2" s="1"/>
  <c r="J88" i="2"/>
  <c r="AS106" i="2"/>
  <c r="AR106" i="2"/>
  <c r="AQ106" i="2"/>
  <c r="AP106" i="2"/>
  <c r="AO106" i="2"/>
  <c r="AN106" i="2"/>
  <c r="AM106" i="2"/>
  <c r="AL106" i="2"/>
  <c r="AK106" i="2"/>
  <c r="AJ106" i="2"/>
  <c r="AI106" i="2"/>
  <c r="AH106" i="2"/>
  <c r="AG106" i="2"/>
  <c r="AF106" i="2"/>
  <c r="AE106" i="2"/>
  <c r="AD106" i="2"/>
  <c r="AC106" i="2"/>
  <c r="AB106" i="2"/>
  <c r="AA106" i="2"/>
  <c r="Z106" i="2"/>
  <c r="Y106" i="2"/>
  <c r="X106" i="2"/>
  <c r="W106" i="2"/>
  <c r="V106" i="2"/>
  <c r="U106" i="2"/>
  <c r="T106" i="2"/>
  <c r="S106" i="2"/>
  <c r="R106" i="2"/>
  <c r="Q106" i="2"/>
  <c r="P106" i="2"/>
  <c r="O106" i="2"/>
  <c r="N106" i="2"/>
  <c r="M106" i="2"/>
  <c r="L106" i="2"/>
  <c r="K106" i="2"/>
  <c r="J106" i="2"/>
  <c r="AQ37" i="2"/>
  <c r="AQ38" i="2" s="1"/>
  <c r="AP37" i="2"/>
  <c r="AO37" i="2"/>
  <c r="AN37" i="2"/>
  <c r="AM37" i="2"/>
  <c r="AL37" i="2"/>
  <c r="AK38" i="2"/>
  <c r="AJ37" i="2"/>
  <c r="AI37" i="2"/>
  <c r="AH37" i="2"/>
  <c r="AG37" i="2"/>
  <c r="AF37" i="2"/>
  <c r="AE37" i="2"/>
  <c r="AD37" i="2"/>
  <c r="AC37" i="2"/>
  <c r="AB37" i="2"/>
  <c r="AA37" i="2"/>
  <c r="Z37" i="2"/>
  <c r="Y37" i="2"/>
  <c r="X37" i="2"/>
  <c r="W37" i="2"/>
  <c r="V37" i="2"/>
  <c r="S37" i="2"/>
  <c r="O37" i="2"/>
  <c r="M37" i="2"/>
  <c r="L37" i="2"/>
  <c r="K37" i="2"/>
  <c r="J37" i="2"/>
  <c r="U10" i="2"/>
  <c r="U37" i="2" s="1"/>
  <c r="T10" i="2"/>
  <c r="T37" i="2" s="1"/>
  <c r="R10" i="2"/>
  <c r="R37" i="2" s="1"/>
  <c r="Q10" i="2"/>
  <c r="Q37" i="2" s="1"/>
  <c r="P37" i="2"/>
  <c r="P38" i="2" s="1"/>
  <c r="N37" i="2"/>
  <c r="AP9" i="2"/>
  <c r="AP38" i="2" s="1"/>
  <c r="AN9" i="2"/>
  <c r="AN38" i="2" s="1"/>
  <c r="AL9" i="2"/>
  <c r="AJ9" i="2"/>
  <c r="AI9" i="2"/>
  <c r="AI38" i="2" s="1"/>
  <c r="AH9" i="2"/>
  <c r="AH38" i="2" s="1"/>
  <c r="AG9" i="2"/>
  <c r="AG38" i="2" s="1"/>
  <c r="AF9" i="2"/>
  <c r="AE9" i="2"/>
  <c r="AE38" i="2" s="1"/>
  <c r="AD9" i="2"/>
  <c r="AD38" i="2" s="1"/>
  <c r="AC9" i="2"/>
  <c r="AC38" i="2" s="1"/>
  <c r="AB9" i="2"/>
  <c r="AA9" i="2"/>
  <c r="AA38" i="2" s="1"/>
  <c r="Z9" i="2"/>
  <c r="Z38" i="2" s="1"/>
  <c r="Y9" i="2"/>
  <c r="Y38" i="2" s="1"/>
  <c r="X9" i="2"/>
  <c r="W9" i="2"/>
  <c r="W38" i="2" s="1"/>
  <c r="V9" i="2"/>
  <c r="V38" i="2" s="1"/>
  <c r="U9" i="2"/>
  <c r="U38" i="2" s="1"/>
  <c r="T9" i="2"/>
  <c r="T38" i="2" s="1"/>
  <c r="S9" i="2"/>
  <c r="S38" i="2" s="1"/>
  <c r="R9" i="2"/>
  <c r="Q9" i="2"/>
  <c r="P9" i="2"/>
  <c r="O9" i="2"/>
  <c r="N9" i="2"/>
  <c r="M9" i="2"/>
  <c r="M38" i="2" s="1"/>
  <c r="L9" i="2"/>
  <c r="L38" i="2" s="1"/>
  <c r="K9" i="2"/>
  <c r="K38" i="2" s="1"/>
  <c r="J9" i="2"/>
  <c r="J38" i="2" s="1"/>
  <c r="AS121" i="2"/>
  <c r="AR121" i="2"/>
  <c r="AQ121" i="2"/>
  <c r="AP121" i="2"/>
  <c r="AO121" i="2"/>
  <c r="AN121" i="2"/>
  <c r="AM121" i="2"/>
  <c r="AL121" i="2"/>
  <c r="AK121" i="2"/>
  <c r="AJ121" i="2"/>
  <c r="AI121" i="2"/>
  <c r="AH121" i="2"/>
  <c r="AG121" i="2"/>
  <c r="AF121" i="2"/>
  <c r="AE121" i="2"/>
  <c r="AD121" i="2"/>
  <c r="AC121" i="2"/>
  <c r="AB121" i="2"/>
  <c r="AA121" i="2"/>
  <c r="Z121" i="2"/>
  <c r="Y121" i="2"/>
  <c r="X121" i="2"/>
  <c r="W121" i="2"/>
  <c r="V121" i="2"/>
  <c r="U121" i="2"/>
  <c r="T121" i="2"/>
  <c r="S121" i="2"/>
  <c r="R121" i="2"/>
  <c r="Q121" i="2"/>
  <c r="P121" i="2"/>
  <c r="O121" i="2"/>
  <c r="N121" i="2"/>
  <c r="M121" i="2"/>
  <c r="L121" i="2"/>
  <c r="K121" i="2"/>
  <c r="J121" i="2"/>
  <c r="AS122" i="2"/>
  <c r="AS151" i="2" s="1"/>
  <c r="AR122" i="2"/>
  <c r="AR151" i="2" s="1"/>
  <c r="AQ122" i="2"/>
  <c r="AQ151" i="2" s="1"/>
  <c r="AP122" i="2"/>
  <c r="AP151" i="2" s="1"/>
  <c r="AO122" i="2"/>
  <c r="AO151" i="2" s="1"/>
  <c r="AN122" i="2"/>
  <c r="AN151" i="2" s="1"/>
  <c r="AM122" i="2"/>
  <c r="AM151" i="2" s="1"/>
  <c r="AL122" i="2"/>
  <c r="AL151" i="2" s="1"/>
  <c r="AK122" i="2"/>
  <c r="AK151" i="2" s="1"/>
  <c r="AJ122" i="2"/>
  <c r="AJ151" i="2" s="1"/>
  <c r="AI122" i="2"/>
  <c r="AI151" i="2" s="1"/>
  <c r="AH122" i="2"/>
  <c r="AH151" i="2" s="1"/>
  <c r="AG122" i="2"/>
  <c r="AG151" i="2" s="1"/>
  <c r="AF122" i="2"/>
  <c r="AF151" i="2" s="1"/>
  <c r="AE122" i="2"/>
  <c r="AE151" i="2" s="1"/>
  <c r="AD122" i="2"/>
  <c r="AD151" i="2" s="1"/>
  <c r="AC122" i="2"/>
  <c r="AC151" i="2" s="1"/>
  <c r="AB122" i="2"/>
  <c r="AB151" i="2" s="1"/>
  <c r="AA122" i="2"/>
  <c r="AA151" i="2" s="1"/>
  <c r="Z122" i="2"/>
  <c r="Z151" i="2" s="1"/>
  <c r="Y122" i="2"/>
  <c r="Y151" i="2" s="1"/>
  <c r="X122" i="2"/>
  <c r="X151" i="2" s="1"/>
  <c r="W122" i="2"/>
  <c r="W151" i="2" s="1"/>
  <c r="V122" i="2"/>
  <c r="V151" i="2" s="1"/>
  <c r="U122" i="2"/>
  <c r="U151" i="2" s="1"/>
  <c r="T122" i="2"/>
  <c r="T151" i="2" s="1"/>
  <c r="S122" i="2"/>
  <c r="S151" i="2" s="1"/>
  <c r="R122" i="2"/>
  <c r="R151" i="2" s="1"/>
  <c r="Q122" i="2"/>
  <c r="Q151" i="2" s="1"/>
  <c r="P122" i="2"/>
  <c r="P151" i="2" s="1"/>
  <c r="O122" i="2"/>
  <c r="O151" i="2" s="1"/>
  <c r="N122" i="2"/>
  <c r="N151" i="2" s="1"/>
  <c r="M122" i="2"/>
  <c r="M151" i="2" s="1"/>
  <c r="L122" i="2"/>
  <c r="L151" i="2" s="1"/>
  <c r="K122" i="2"/>
  <c r="K151" i="2" s="1"/>
  <c r="J122" i="2"/>
  <c r="J151" i="2" s="1"/>
  <c r="AA29" i="1"/>
  <c r="Z29" i="1"/>
  <c r="Y29" i="1"/>
  <c r="X29" i="1"/>
  <c r="W29" i="1"/>
  <c r="V29" i="1"/>
  <c r="U29" i="1"/>
  <c r="T29" i="1"/>
  <c r="S29" i="1"/>
  <c r="R29" i="1"/>
  <c r="Q29" i="1"/>
  <c r="P29" i="1"/>
  <c r="O29" i="1"/>
  <c r="N29" i="1"/>
  <c r="M29" i="1"/>
  <c r="L29" i="1"/>
  <c r="K29" i="1"/>
  <c r="J29" i="1"/>
  <c r="I29" i="1"/>
  <c r="H29" i="1"/>
  <c r="G29" i="1"/>
  <c r="M148" i="2" l="1"/>
  <c r="M149" i="2"/>
  <c r="U148" i="2"/>
  <c r="U149" i="2"/>
  <c r="Y148" i="2"/>
  <c r="Y149" i="2"/>
  <c r="AC148" i="2"/>
  <c r="AC149" i="2"/>
  <c r="AQ149" i="2"/>
  <c r="AQ148" i="2"/>
  <c r="Y144" i="2"/>
  <c r="AQ144" i="2"/>
  <c r="J149" i="2"/>
  <c r="J148" i="2"/>
  <c r="R38" i="2"/>
  <c r="V149" i="2"/>
  <c r="V148" i="2"/>
  <c r="Z149" i="2"/>
  <c r="Z148" i="2"/>
  <c r="AD149" i="2"/>
  <c r="AD148" i="2"/>
  <c r="AH148" i="2"/>
  <c r="AH149" i="2"/>
  <c r="AN149" i="2"/>
  <c r="AN148" i="2"/>
  <c r="R101" i="2"/>
  <c r="R104" i="2" s="1"/>
  <c r="U144" i="2"/>
  <c r="K148" i="2"/>
  <c r="K149" i="2"/>
  <c r="S149" i="2"/>
  <c r="S148" i="2"/>
  <c r="W148" i="2"/>
  <c r="W149" i="2"/>
  <c r="AA149" i="2"/>
  <c r="AA148" i="2"/>
  <c r="AE148" i="2"/>
  <c r="AE149" i="2"/>
  <c r="AI149" i="2"/>
  <c r="AI148" i="2"/>
  <c r="K144" i="2"/>
  <c r="L149" i="2"/>
  <c r="L148" i="2"/>
  <c r="T149" i="2"/>
  <c r="T144" i="2"/>
  <c r="T148" i="2"/>
  <c r="P101" i="2"/>
  <c r="U101" i="2"/>
  <c r="L144" i="2"/>
  <c r="P148" i="2"/>
  <c r="P149" i="2"/>
  <c r="AG149" i="2"/>
  <c r="AG148" i="2"/>
  <c r="N38" i="2"/>
  <c r="AK149" i="2"/>
  <c r="AK148" i="2"/>
  <c r="AL38" i="2"/>
  <c r="J89" i="2"/>
  <c r="J101" i="2"/>
  <c r="Q38" i="2"/>
  <c r="X38" i="2"/>
  <c r="AB38" i="2"/>
  <c r="AF38" i="2"/>
  <c r="AJ38" i="2"/>
  <c r="M104" i="2"/>
  <c r="O38" i="2"/>
  <c r="L104" i="2"/>
  <c r="W104" i="2"/>
  <c r="AA104" i="2"/>
  <c r="AE104" i="2"/>
  <c r="AI104" i="2"/>
  <c r="AN104" i="2"/>
  <c r="AN144" i="2" s="1"/>
  <c r="AR104" i="2"/>
  <c r="V104" i="2"/>
  <c r="Z104" i="2"/>
  <c r="AD104" i="2"/>
  <c r="AH104" i="2"/>
  <c r="AM104" i="2"/>
  <c r="AQ104" i="2"/>
  <c r="S104" i="2"/>
  <c r="Y104" i="2"/>
  <c r="AC104" i="2"/>
  <c r="AG104" i="2"/>
  <c r="AG144" i="2" s="1"/>
  <c r="AL104" i="2"/>
  <c r="AP104" i="2"/>
  <c r="J103" i="2"/>
  <c r="K104" i="2"/>
  <c r="AJ104" i="2"/>
  <c r="O104" i="2"/>
  <c r="X104" i="2"/>
  <c r="AB104" i="2"/>
  <c r="AF104" i="2"/>
  <c r="AK104" i="2"/>
  <c r="AK144" i="2" s="1"/>
  <c r="AO104" i="2"/>
  <c r="AS104" i="2"/>
  <c r="P104" i="2"/>
  <c r="P144" i="2" s="1"/>
  <c r="U104" i="2"/>
  <c r="N104" i="2"/>
  <c r="T104" i="2"/>
  <c r="Q104" i="2"/>
  <c r="R146" i="2" l="1"/>
  <c r="R147" i="2"/>
  <c r="AC146" i="2"/>
  <c r="AC147" i="2"/>
  <c r="AM147" i="2"/>
  <c r="AM146" i="2"/>
  <c r="AM153" i="2" s="1"/>
  <c r="AM144" i="2"/>
  <c r="V146" i="2"/>
  <c r="V153" i="2" s="1"/>
  <c r="V147" i="2"/>
  <c r="V144" i="2"/>
  <c r="AE146" i="2"/>
  <c r="AE147" i="2"/>
  <c r="O149" i="2"/>
  <c r="O148" i="2"/>
  <c r="O144" i="2"/>
  <c r="AB149" i="2"/>
  <c r="AB148" i="2"/>
  <c r="AB144" i="2"/>
  <c r="U147" i="2"/>
  <c r="U146" i="2"/>
  <c r="U153" i="2" s="1"/>
  <c r="O147" i="2"/>
  <c r="O146" i="2"/>
  <c r="O153" i="2" s="1"/>
  <c r="Y147" i="2"/>
  <c r="Y146" i="2"/>
  <c r="Y153" i="2" s="1"/>
  <c r="AH147" i="2"/>
  <c r="AH146" i="2"/>
  <c r="AH153" i="2" s="1"/>
  <c r="AH144" i="2"/>
  <c r="AR146" i="2"/>
  <c r="AR153" i="2" s="1"/>
  <c r="AR147" i="2"/>
  <c r="AR144" i="2"/>
  <c r="AA146" i="2"/>
  <c r="AA147" i="2"/>
  <c r="M146" i="2"/>
  <c r="M147" i="2"/>
  <c r="X149" i="2"/>
  <c r="X148" i="2"/>
  <c r="X144" i="2"/>
  <c r="R149" i="2"/>
  <c r="R148" i="2"/>
  <c r="R144" i="2"/>
  <c r="AC144" i="2"/>
  <c r="X147" i="2"/>
  <c r="X146" i="2"/>
  <c r="Q147" i="2"/>
  <c r="Q146" i="2"/>
  <c r="P147" i="2"/>
  <c r="P153" i="2" s="1"/>
  <c r="P146" i="2"/>
  <c r="AF147" i="2"/>
  <c r="AF146" i="2"/>
  <c r="S147" i="2"/>
  <c r="S146" i="2"/>
  <c r="AD147" i="2"/>
  <c r="AD146" i="2"/>
  <c r="AN146" i="2"/>
  <c r="AN153" i="2" s="1"/>
  <c r="AN147" i="2"/>
  <c r="Q148" i="2"/>
  <c r="Q149" i="2"/>
  <c r="Q144" i="2"/>
  <c r="AE144" i="2"/>
  <c r="AD144" i="2"/>
  <c r="S144" i="2"/>
  <c r="T146" i="2"/>
  <c r="T147" i="2"/>
  <c r="AS147" i="2"/>
  <c r="AS146" i="2"/>
  <c r="AS153" i="2" s="1"/>
  <c r="AS144" i="2"/>
  <c r="AB147" i="2"/>
  <c r="AB146" i="2"/>
  <c r="K146" i="2"/>
  <c r="K153" i="2" s="1"/>
  <c r="K147" i="2"/>
  <c r="AG147" i="2"/>
  <c r="AG153" i="2" s="1"/>
  <c r="AG146" i="2"/>
  <c r="AQ147" i="2"/>
  <c r="AQ146" i="2"/>
  <c r="Z147" i="2"/>
  <c r="Z146" i="2"/>
  <c r="AI146" i="2"/>
  <c r="AI153" i="2" s="1"/>
  <c r="AI147" i="2"/>
  <c r="L147" i="2"/>
  <c r="L146" i="2"/>
  <c r="AF149" i="2"/>
  <c r="AF148" i="2"/>
  <c r="AF144" i="2"/>
  <c r="AA144" i="2"/>
  <c r="Z144" i="2"/>
  <c r="M144" i="2"/>
  <c r="AI144" i="2"/>
  <c r="AK146" i="2"/>
  <c r="AK147" i="2"/>
  <c r="N148" i="2"/>
  <c r="N149" i="2"/>
  <c r="AP147" i="2"/>
  <c r="AP146" i="2"/>
  <c r="AP144" i="2"/>
  <c r="W146" i="2"/>
  <c r="W147" i="2"/>
  <c r="W144" i="2"/>
  <c r="AL147" i="2"/>
  <c r="AL146" i="2"/>
  <c r="AL144" i="2"/>
  <c r="AJ147" i="2"/>
  <c r="AJ146" i="2"/>
  <c r="AO147" i="2"/>
  <c r="AO146" i="2"/>
  <c r="AO144" i="2"/>
  <c r="N147" i="2"/>
  <c r="N146" i="2"/>
  <c r="N144" i="2"/>
  <c r="AJ148" i="2"/>
  <c r="AJ149" i="2"/>
  <c r="AJ144" i="2"/>
  <c r="J104" i="2"/>
  <c r="AJ153" i="2" l="1"/>
  <c r="AP153" i="2"/>
  <c r="AQ153" i="2"/>
  <c r="T153" i="2"/>
  <c r="S153" i="2"/>
  <c r="X153" i="2"/>
  <c r="AA153" i="2"/>
  <c r="AE153" i="2"/>
  <c r="AC153" i="2"/>
  <c r="J147" i="2"/>
  <c r="J146" i="2"/>
  <c r="J144" i="2"/>
  <c r="AL153" i="2"/>
  <c r="AK153" i="2"/>
  <c r="L153" i="2"/>
  <c r="Z153" i="2"/>
  <c r="AB153" i="2"/>
  <c r="AD153" i="2"/>
  <c r="AF153" i="2"/>
  <c r="Q153" i="2"/>
  <c r="M153" i="2"/>
  <c r="R153" i="2"/>
  <c r="N153" i="2"/>
  <c r="W153" i="2"/>
  <c r="AO153" i="2"/>
  <c r="J153" i="2" l="1"/>
</calcChain>
</file>

<file path=xl/sharedStrings.xml><?xml version="1.0" encoding="utf-8"?>
<sst xmlns="http://schemas.openxmlformats.org/spreadsheetml/2006/main" count="721" uniqueCount="391">
  <si>
    <t>       выявленных нарушений и недостатков по результатам аудиторского мероприятия</t>
  </si>
  <si>
    <t>      1) при поступлении средств в бюджет(тыс. тенге)</t>
  </si>
  <si>
    <t>№ п/п</t>
  </si>
  <si>
    <t>Год</t>
  </si>
  <si>
    <t>Наименование объекта гос.аудита</t>
  </si>
  <si>
    <t>БИН объекта гос. Аудита</t>
  </si>
  <si>
    <t>Код региона</t>
  </si>
  <si>
    <t>Код поступлений бюджета по ЕБК</t>
  </si>
  <si>
    <t>Общая сумма выявленных финансовых нарушений по поступлениям в бюджет (гр.10+гр.13.+ гр.16+гр.19+22)</t>
  </si>
  <si>
    <t>в том числе</t>
  </si>
  <si>
    <t>Процедурные нарушения (ед., ко-во)</t>
  </si>
  <si>
    <t>Описание факта нарушения, ссылка на нарушенные положения НПА</t>
  </si>
  <si>
    <t>Пункт Классификатора нарушений (при наличии)</t>
  </si>
  <si>
    <t>Несвоевременное, неполное зачисление средств, поступающих в бюджет</t>
  </si>
  <si>
    <t>Осуществление возврата из бюджета и (или) зачет излишне (ошибочно) уплаченных сумм поступлений с нарушением законодательства РК</t>
  </si>
  <si>
    <t>Не обеспечение полноты и своевременности поступления налогов, административных штрафов и др. обязательных платежей в бюджет</t>
  </si>
  <si>
    <t>Неполное взимание и несвоевременное пере-числение уполномоченными органами, осуществляющими контроль за поступлениями в бюджет налогов и др. обязательных платежей в бюджет, а также неналоговых поступлений, поступлений от продажи основного капитала, трансфертов, сумм погашения бюджетных кредитов, от продажи финансовых активов государства, займов</t>
  </si>
  <si>
    <t>Прочие финансовые нарушения законодательства при поступлении средств в бюджет</t>
  </si>
  <si>
    <t>всего</t>
  </si>
  <si>
    <t>из них</t>
  </si>
  <si>
    <t>ед., кол-во</t>
  </si>
  <si>
    <t>сумма</t>
  </si>
  <si>
    <t>подлежит поступлению</t>
  </si>
  <si>
    <t>поступило в ходе гос. аудита</t>
  </si>
  <si>
    <t>поступило в ходе гос. Аудита</t>
  </si>
  <si>
    <t>2017 год</t>
  </si>
  <si>
    <t>ГУ "Отдел экономики и финансов Осакаровского района"</t>
  </si>
  <si>
    <t xml:space="preserve">Пункт 31. В нарушение подпункта 1 пункта 2 статьи 546 Гражданского Кодекса Республики Казахстан (Особенная часть), пункта 2 статьи 94 Бюджетного Кодекса РК, пункта 5 статьи 74 Закона Республики Казахстан "О государственном имуществе" от 1 марта 2011 года, пункта 15 договоров имущественного найма (аренды) государственного имущества от 9 февраля 2017 года №77, от 21 сентября 2017 года №104, от 11 января 2017 года №70 Учреждение, как уполномоченный орган, ответственный за взимание поступлений в бюджет не обеспечил полноту и своевременность поступлений на код 201 508 "Доходы от аренды имущества, находящегося в государственной собственности" пени в общей сумме 28,8 тыс. тенге </t>
  </si>
  <si>
    <t>1.1.1.3</t>
  </si>
  <si>
    <t>Итого</t>
  </si>
  <si>
    <t xml:space="preserve">(в т.ч. разрезе лиц, участвовавших в контроле): </t>
  </si>
  <si>
    <t>Панкратова Л.Ю.</t>
  </si>
  <si>
    <t>Султанова К.Ж.</t>
  </si>
  <si>
    <t>Прямые (косвенные) потери бюджета (при наличии)</t>
  </si>
  <si>
    <t>июль - декабрь 2017 год</t>
  </si>
  <si>
    <t>ГУ "Отдел экономики и финансов Нуринского района"</t>
  </si>
  <si>
    <t>Пункт 35. В нарушение пункта 2 статьи 94 Бюджетного Кодекса РК, пункта 5 статьи 74 Закона Республики Казахстан "О государственном имуществе" от 1 марта 2011 года, подпунктов 1),2) пункта 10 и пунктов 11, 13 договоров имущественного найма (аренды) государственного имущества от 10 февраля 2017 года №5, от 3 марта 2017 года №12, от 10 апреля 2017 года №13, от 19 октября 2017 года №31,   от 25 октября 2017 года №32,  от 6 ноября 2017 года №34,  Отдел, как уполномоченный орган, ответственный за взимание поступлений в бюджет не обеспечил полноту и своевременность поступлений (пени и основной суммы) на код 201 508 "Доходы от аренды имущества, находящегося в государственной собственности" в общей сумме 102,3 тыс. тенге</t>
  </si>
  <si>
    <t>Уалиева К.К.</t>
  </si>
  <si>
    <t xml:space="preserve">2017 год </t>
  </si>
  <si>
    <t>ГУ "Отдел экономики и финансов Актогайского района"</t>
  </si>
  <si>
    <t>130840013006</t>
  </si>
  <si>
    <t>пункт 31. В нарушение пункта 1, подпункта 1) пункта 2 статьи 546 Гражданского Кодекса Республики Казахстан (Особенная часть) и подпункта 1) пункта 10, пунктов 11 и 13 договора от 4 марта 2017 года арендатором в лице ТОО "Токырауын Су Жылу" за 2017 год не внесена плата за аренду помещения в здании "ГУ "Аппарат акима п. Шашубай" на сумму 290,7 тыс. тенге. Возмещено на код 201508, по платежным поручениям от 12.02.2017 года №24 в сумме 36,2 тыс. тенге</t>
  </si>
  <si>
    <t>Государственное учреждение «Отдел экономики и финансов города Караганды»</t>
  </si>
  <si>
    <t>021240003483</t>
  </si>
  <si>
    <t xml:space="preserve">ГУ «Отдел экономики и финансов Улытауского района» </t>
  </si>
  <si>
    <t xml:space="preserve">Пункт 22. В нарушение подпункта 1 пункта 2 статьи 546 Гражданского Кодекса Республики Казахстан (Особенная часть) и подпункта 1) пункта 10, пунктов 11,13 и 14 договора от 14 марта  2017 года №6 арендатором в лице ИП "Омаров Б.К." в 2017 году арендная плата в бюджет перечислена с нарушением сроков, в результате чего общая сумма пени составила 40,2 тыс.тенге (0,5% от суммы аренды за 1 день), из которых на момент аудита остаток пени в размере 20,6 тыс. тенге арендатором не оплачена в бюджет и Учреждением не взыскана </t>
  </si>
  <si>
    <t xml:space="preserve">Пункт 23. В нарушение подпункта 1 пункта 2 статьи 546 Гражданского Кодекса Республики Казахстан (Особенная часть) и подпункта 1) пункта 10, пунктов 11,13 и 15 договора от 15 марта  2017 года №13 арендатором в лице ИП "Бекмаганбетова Замзагул Мырзабаевна" в 2017 году арендная плата в бюджет перечислена с нарушением сроков, в результате чего общая сумма задолженности составила 3,9 тыс. тенге, в том числе: арендная плата – 0,9 тыс.тенге, пеня – 3,0 тыс. тенге (0,5% от суммы аренды за 1 день) </t>
  </si>
  <si>
    <t>Камышева Л.С.</t>
  </si>
  <si>
    <t>Тұрлыбекұлы Е.</t>
  </si>
  <si>
    <t>Балтабаев Ж.М.</t>
  </si>
  <si>
    <t xml:space="preserve"> Искаков Ж.Д.</t>
  </si>
  <si>
    <t>ВСЕГО</t>
  </si>
  <si>
    <t>      2) при использовании бюджетных средств и активов (тыс. тенге)</t>
  </si>
  <si>
    <t>№</t>
  </si>
  <si>
    <t>Код администратора бюджетной программы</t>
  </si>
  <si>
    <t>Наименование администратора бюджетной программы, разработчика/соисполнителя программы развития территории</t>
  </si>
  <si>
    <t xml:space="preserve">Наименование объекта гос.аудита </t>
  </si>
  <si>
    <t xml:space="preserve">БИН объекта гос.аудита </t>
  </si>
  <si>
    <t>Код бюджетной программы</t>
  </si>
  <si>
    <t>Наименование бюджетной программы</t>
  </si>
  <si>
    <t>Объем средств, охваченных гос.аудитом</t>
  </si>
  <si>
    <t xml:space="preserve">Общая сумма установленных финансовых нарушений (гр.23+гр.28+гр.33) </t>
  </si>
  <si>
    <t>В том числе</t>
  </si>
  <si>
    <t>Процедурные нарушения</t>
  </si>
  <si>
    <t>в т.ч. при использовании трансфертов</t>
  </si>
  <si>
    <t>в т.ч. подлежит восстановлению (возмещению) (гр.24+гр.26+гр.29+гр.31+гр.34)</t>
  </si>
  <si>
    <t>Нарушения бюджетного законода-тельства и иного законода-тельства при использовании бюджетных средств</t>
  </si>
  <si>
    <t>Нарушения бюджетного и иного законодательства при использовании активов</t>
  </si>
  <si>
    <t>Нарушения законодательства при ведении бухгалтерского учета и составления финансовой отчетности</t>
  </si>
  <si>
    <t>Всего</t>
  </si>
  <si>
    <t>при использовании бюджетных средств, предоставления бюджетных кредитов, государственных гарантий, поручительств, займов</t>
  </si>
  <si>
    <t>при использовании активов</t>
  </si>
  <si>
    <t>в сфере закупок</t>
  </si>
  <si>
    <t>в сфере бухгалтерского учета и финансовой отчетности</t>
  </si>
  <si>
    <t>из них подлежит</t>
  </si>
  <si>
    <t>в т.ч.  Трансфертов</t>
  </si>
  <si>
    <t xml:space="preserve">из них восстановлено (возмещено) в ходе гос.аудита </t>
  </si>
  <si>
    <t>бюджетных средств</t>
  </si>
  <si>
    <t xml:space="preserve">в т.ч. при использовании трансфертов </t>
  </si>
  <si>
    <t>активы</t>
  </si>
  <si>
    <t>восстановлению</t>
  </si>
  <si>
    <t>возмещению</t>
  </si>
  <si>
    <t xml:space="preserve">восстановлено в ходе гос.аудита </t>
  </si>
  <si>
    <t xml:space="preserve">возмещено в ходе гос.аудита </t>
  </si>
  <si>
    <t>в т.ч. трансфертов</t>
  </si>
  <si>
    <t>подлежит восстановлению</t>
  </si>
  <si>
    <t>в т.ч. восстановлено в ходе гос. аудита</t>
  </si>
  <si>
    <t>подлежит возмещению</t>
  </si>
  <si>
    <t>в т.ч. возмещено в ходе гос. аудита</t>
  </si>
  <si>
    <t>2016 год (июль-декабрь)</t>
  </si>
  <si>
    <t>459</t>
  </si>
  <si>
    <t>131240001757</t>
  </si>
  <si>
    <t>001</t>
  </si>
  <si>
    <t>"Услуги по реализации государственной политики в области формирования и развития экономической политики, государственного планирования, исполнения бюджета и управления коммунальной собственностью района (города областного значения)"</t>
  </si>
  <si>
    <t>2.11.2.2.</t>
  </si>
  <si>
    <t>2.1.1.3</t>
  </si>
  <si>
    <t>2.11.1.8</t>
  </si>
  <si>
    <t>005</t>
  </si>
  <si>
    <t>«Погашение долга местного исполнительного органа перед вышестоящим бюджетом»</t>
  </si>
  <si>
    <t>006</t>
  </si>
  <si>
    <t>"Возврат неиспользованных (недоиспользованных) целевых трансфертов"</t>
  </si>
  <si>
    <t>010</t>
  </si>
  <si>
    <t>"Приватизация, управление коммунальным имуществом, постприватизационная деятельность и регулирование споров, связанных с этим"</t>
  </si>
  <si>
    <t>015</t>
  </si>
  <si>
    <t>"Капитальные расходы государственного органа"</t>
  </si>
  <si>
    <t>018</t>
  </si>
  <si>
    <t xml:space="preserve">"Бюджетные кредиты для реализации мер социальной поддержки специалистов (за счёт кредитов из РБ)" </t>
  </si>
  <si>
    <t>021</t>
  </si>
  <si>
    <t>Обслуживание долга местных исполнительных органов по выплате вознаграждений и иных платежей по займам из областного бюджета</t>
  </si>
  <si>
    <t>022</t>
  </si>
  <si>
    <t>Возврат неиспользованных бюджетных кредитов, выданных из местного бюджета</t>
  </si>
  <si>
    <t>024</t>
  </si>
  <si>
    <t>Целевые текущие трансферты из нижестоящего бюджета на компенсацию потерь вышестоящего бюджета в связи с изменением законодательства</t>
  </si>
  <si>
    <t>051</t>
  </si>
  <si>
    <t>Трансферты органам местного самоуправления</t>
  </si>
  <si>
    <t>054</t>
  </si>
  <si>
    <t>Возврат сумм неиспользованных (недоиспользованных) целевых трансфертов, выделенных из республиканского бюджета за счет целевого трансферта из Национального фонда Республики Казахстан</t>
  </si>
  <si>
    <t>099</t>
  </si>
  <si>
    <t>Реализация мер по оказанию социальной поддержки специалистов</t>
  </si>
  <si>
    <t>2016 год</t>
  </si>
  <si>
    <t>001.011</t>
  </si>
  <si>
    <t>001.015</t>
  </si>
  <si>
    <t>Итого:</t>
  </si>
  <si>
    <t>2.1.2.11</t>
  </si>
  <si>
    <t>Пункт 13. В нарушение пунктов 236, 243, 244, 249, 250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пунктов 20, 22 Правил проведения инвентаризации в государственных учреждениях, утвержденных приказом Министра финансов Республики Казахстан от 22 августа 2011 года № 423, в ходе проведенной инвентаризации выявлено, что на балансе Учреждения не числится земельный участок площадью 2 388 кв.м. Оценка земельных участков произведена в ходе аудита, Осакаровским районным отделением Департамента земельного кадастра и технического обследования недвижимости – филиала некоммерческого акционерного общества «Государственная корпорация Правительство для граждан» по Карагандинской области выдан акт по определению кадастровой (оценочной) стоимости земельного участка от 6 февраля 2018 года на общую сумму 887,9 тыс.тенге</t>
  </si>
  <si>
    <t>2.11.1.9</t>
  </si>
  <si>
    <t xml:space="preserve">Пункт 15. В нарушение пунктов 196, 198, 199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пунктов 10 Плана счетов бухгалтерского учета государственных учреждений, утвержденных приказом Министра финансов Республики Казахстан от 15 июня 2010 года № 281 Учреждением неверно учтены на субсчетах бухгалтерского учета жалюзи в количестве 5 штук на общую сумму 22,6 тыс. тенге.
Так жалюзи числятся на субсчете 2370 "Инструменты, производственный и хозяйственный инвентарь", тогда как должны учитываться на субсчете 1319 "Прочие материалы" </t>
  </si>
  <si>
    <t xml:space="preserve">Пункт 19. В нарушение подпунктов 9) статьи 4 Бюджетного Кодекса Республики Казахстан, пункта 26 Лимита количества служебных автомобилей для транспортного обслуживания органов государственного управления, финансируемых из бюджета района, утвержденных постановлением акимата Осакаровского района Карагандинской области от 16 июля 2015 года № 37/02 и от 5 июля 2017 года № 35/05 Учреждением необоснованно списан ГСМ в общем объеме 85,4 литра на общую сумму 10,8 тыс.тенге (2016 год - 9,6 тыс. тенге, 2017 год - 1,2 тыс. тенге), тем самым нарушен принцип бюджетной системы РК - обоснованности использования бюджетных средств </t>
  </si>
  <si>
    <t>2.11.1.4</t>
  </si>
  <si>
    <t xml:space="preserve">Пункт 20. В нарушение подпунктов 9) статьи 4 Бюджетного Кодекса Республики Казахстан, пункта 225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в 2016 году Учреждением в июле, декабре 2016 года необоснованно списан ГСМ на общую сумму 7,0 тыс.тенге, тем самым, нарушен принцип бюджетной системы РК - обоснованности использования бюджетных средств </t>
  </si>
  <si>
    <t>Пункт 21. В нарушение пунктов 175, 187 Правил ведения бухгалтерского учета в государственных учреждениях, утвержденные приказом Министра финансов Республики Казахстан от 3 августа 2010 года № 393 за период работы с июня по декабрь 2016 года в результате излишне перечисленной заработной платы, сверх установленной к выдаче, допущена переплата (переначисление) заработной платы 3-м работникам Учреждения  на общую сумму 33,8 тыс.тенге  и недоплата заработной платы 1 работнику Учреждения за период с июня по декабрь 2017 года на общую сумму 12,2 тыс.тенге.</t>
  </si>
  <si>
    <t>2.1.1.6</t>
  </si>
  <si>
    <t>2.1.2.13</t>
  </si>
  <si>
    <t xml:space="preserve">Пункт 24. В нарушение пункта 174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Учреждением не была удержана дебиторская задолженность по 3 подотчетным лицам в общей сумме 19,1 тыс.тенге </t>
  </si>
  <si>
    <t xml:space="preserve">Пункт 25. В нарушение пункта 8 статьи 5 и подпункта 42) пункта 3 статьи 39 Закона Республики Казахстан от 04 декабря 2015 года «О государственных закупках» Учреждением в 2017 году осуществлены государственные закупки способом из одного источника путем прямого заключения договора о государственных закупках в случаях, не предусмотренные законодательством Республики Казахстан о государственных закупках, а именно: договор о государственных закупках работ по изготовлению мебели в соответствии с техническими условиями заказчика, заключенный  с ТОО «Престиж 2013» № 90 от 15 декабря 2017 года на сумму 421,7 тыс.тенге.
        Годовой объем вышеуказанного договора в стоимостном выражении превышает стократного размера месячного расчетного показателя, установленного на соответствующий финансовый год законом о республиканском бюджете </t>
  </si>
  <si>
    <t>2.10.2.3</t>
  </si>
  <si>
    <t xml:space="preserve">Пункт 28. В нарушение статьи 4, пункта 2 статьи 5, пунктов 1, 3, 4 статьи 6, пунктов 1, 5 статьи 7 Закона РК О бухгалтерском учете и финансовой отчетности, пунктов 4, 11, 12, 15, 22, 27, 114, 115,116,117, 118, 138, 140, 169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пунктов 24,26 Форм и правил составления и представления финансовой отчетности, утвержденных приказом Министра финансов Республики Казахстан от 8 июля 2010 года № 325 в бухгалтерском балансе по состоянию на 1 января 2017 года, на 1 января 2018 года установлены факты сокрытия дебиторской и кредиторской задолженностей, а так же представление  искаженных данных на общую сумму 1 816,2 тыс.тенге </t>
  </si>
  <si>
    <t>2.11.1.1</t>
  </si>
  <si>
    <t xml:space="preserve">Пункт 29 В нарушение статьи 4, пункта 2 статьи 5, пунктов 1, 3, 4 статьи 6, пунктов 1, 5 статьи 7 Закона РК О бухгалтерском учете и финансовой отчетности, пунктов 4, 11, 12, 15, 114, 115, 118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в бухгалтерском балансе по состоянию на 1 января 2017 года, на 1 января 2018 года  установлены факты сокрытия дебиторской и кредиторской задолженностей по налогам и другим платежам, с учетом деклараций по налогам за 4 квартал 2016 года, за 4 квартал 2017 года, в общей сумме 1 382,5 тыс.тенге, Дт - 1 183,3 тыс. тенге, Кт- 199,2 тыс. тенге, в том числе по годам:
2016 год - 988,5 тыс. тенге, Дт - 981,9 тыс. тенге, Кт- 6,6 тыс. тенге,
в том числе по кодам:
902101. «Социальные отчисления в ГФСС» - Д.т. - 280,5 тыс.тенге; 
103101. «Социальный налог» - Д.т - 657,7 тыс.тенге; 
101201. "Индивидуальный подоходный налог"- К.т- 6,6 тыс.тенге;
901101."Обязательные пенсионные взносы" - Д.т - 43,7 тыс.тенге;
2017 год - 394,0 тыс. тенге, Дт - 201,3 тыс. тенге, Кт- 192,6 тыс. тенге,
в том числе по кодам:
902101. «Социальные отчисления в ГФСС» - Дт. -126,5 тыс.тенге; 
103101. «Социальный налог» - К.т -192,6 тыс.тенге; 
101201. "Индивидуальный подоходный налог"- Д.т - 55,3 тыс.тенге;
901101."Обязательные пенсионные взносы" - Д.т - 19,4 тыс.тенге. </t>
  </si>
  <si>
    <t>003</t>
  </si>
  <si>
    <t>"Проведение оценки имущества в целях налогообложения"</t>
  </si>
  <si>
    <t>"Погашение долга местного исполнительного органа перед вышестоящим бюджетом"</t>
  </si>
  <si>
    <t>"Бюджетные кредиты для реализации мер социальной поддержки специалистов"</t>
  </si>
  <si>
    <t>"Обслуживание долга местных исполнительных органов по выплате вознаграждений и иных платежей по займам из областного бюджета"</t>
  </si>
  <si>
    <t>"Целевые текущие трансферты в вышестоящие бюджеты в связи с передачей функций государственных органов из нижестоящего уровня государственного управления в вышестоящий"</t>
  </si>
  <si>
    <t>"Трансферты органам местного самоуправления"</t>
  </si>
  <si>
    <t>"Возврат сумм неиспользованных (недоиспользованных) целевых трансфертов, выделенных из республиканского бюджета за счет целевого трансферта из Национального фонда Республики Казахстан"</t>
  </si>
  <si>
    <t>"Реализация мер по оказанию социальной поддержки специалистов"</t>
  </si>
  <si>
    <t>Всего:</t>
  </si>
  <si>
    <t>Осакаровский район</t>
  </si>
  <si>
    <t>4592251</t>
  </si>
  <si>
    <t xml:space="preserve">Услуги по реализации государственной политики в области формирования и развития экономической политики, государственного планирования, исполнения бюджета и управления коммунальной собственностью района </t>
  </si>
  <si>
    <t>пункт 28. В нарушение пункта 10 Плана счетов бухгалтерского учета государственных учреждений, утвержденных приказом Министра финансов РК от 15 июня 2010 года № 281 в декабре 2017 года по Книге Журнаг-Главная и мемориальному ордеру 6 – накопительная ведомость по расчетам с организациями отнесены на счёт 1316 "Хозяйственные материалы и канцелярские принадлежности": технические носители информации вместо 1319 "Прочие материалы", дрова вместо 1315 "Топливо, ГСМ", запасные части вместо  1318 "Запасные части" на общую сумму 533,8 тыс. тенге.  Восстановлено бухгалтерской справкой.</t>
  </si>
  <si>
    <t xml:space="preserve">«Погашение долга местного исполнительного органа» </t>
  </si>
  <si>
    <t>"Возврат неиспользованных (недоиспользованных) трансфертов"</t>
  </si>
  <si>
    <t>012</t>
  </si>
  <si>
    <t>"Резерв местного исполнительного органа района"</t>
  </si>
  <si>
    <t>"Возврат неиспользованных бюджетных кредитов, выданных из местного бюджета"</t>
  </si>
  <si>
    <t>123</t>
  </si>
  <si>
    <t xml:space="preserve">"Услуги по обеспечению деятельности акима  района в городе, города районного значения, поселка, села, сельского округа" </t>
  </si>
  <si>
    <t>008</t>
  </si>
  <si>
    <t xml:space="preserve">"Освещение улиц населенных пунктов" </t>
  </si>
  <si>
    <t>011</t>
  </si>
  <si>
    <t xml:space="preserve">"Благоустройство и озеленение населенных пунктов" </t>
  </si>
  <si>
    <t>013</t>
  </si>
  <si>
    <t xml:space="preserve">013 "Обеспечение функционирования автомобильных дорог в городах районного значения, поселках, селах, сельских округах" </t>
  </si>
  <si>
    <t>107</t>
  </si>
  <si>
    <t xml:space="preserve">"Проведение мероприятий за счет резерва местного исполнительного органа на неотложные затраты" </t>
  </si>
  <si>
    <t>2017</t>
  </si>
  <si>
    <t>"Услуги по реализации государственной политики на местном уровне в сфере ветеринарии"</t>
  </si>
  <si>
    <t>462</t>
  </si>
  <si>
    <t>ГУ "Отдел сельского хозяйства"</t>
  </si>
  <si>
    <t>"Услуги по реализации государственной политики на местном уровне в сфере сельского хозяйства"</t>
  </si>
  <si>
    <t>2018</t>
  </si>
  <si>
    <t>465</t>
  </si>
  <si>
    <t xml:space="preserve">"Услуги по реализации государственной политики на местном уровне  в сфере физической культуры и спорта" </t>
  </si>
  <si>
    <t>027</t>
  </si>
  <si>
    <t xml:space="preserve">"Ремонт и благоустройство объектов городов и сельских населенных пунктов в рамках Программы развития продуктивной занятости и массового предпринимательства" </t>
  </si>
  <si>
    <t>"Услуги по реализации государственной политики на местном уровне в области образования"</t>
  </si>
  <si>
    <t>2.1.1..3</t>
  </si>
  <si>
    <t xml:space="preserve"> "Общеобразовательное обучение"</t>
  </si>
  <si>
    <t>009</t>
  </si>
  <si>
    <t xml:space="preserve"> "Обеспечение деятельности организаций дошкольного воспитания и обучения"</t>
  </si>
  <si>
    <t xml:space="preserve"> "Приобретение и доставка учебников, учебно-методических комплексов для государственных учреждений образования района" </t>
  </si>
  <si>
    <t>Актогайский район</t>
  </si>
  <si>
    <t>с 1 января по 31 декабря 2016 года</t>
  </si>
  <si>
    <t>«Услуги по реализации государственной политики в области формирования и развития экономической политики, государственного планирования, исполнения бюджета и управления коммунальной собственностью района (города областного значения)»</t>
  </si>
  <si>
    <t>с 1 января по 31 декабря 2017 года</t>
  </si>
  <si>
    <t>«Возврат неиспользованных (недоиспользованных) целевых трансфертов»</t>
  </si>
  <si>
    <t>«Резерв местного исполнительного органа района (города областного значения)»</t>
  </si>
  <si>
    <t>«Капитальные расходы государственного органа»</t>
  </si>
  <si>
    <t>016</t>
  </si>
  <si>
    <t>«Возврат использованных не по целевому назначению целевых трансфертов»</t>
  </si>
  <si>
    <t>«Обслуживание долга местных исполнительных органов по выплате вознаграждений и иных платежей по займам из областного бюджета»</t>
  </si>
  <si>
    <t>«Возврат неиспользованных бюджетных кредитов, выданных из местного бюджета»</t>
  </si>
  <si>
    <t>«Целевые текущие трансферты в вышестоящие бюджеты в связи с передачей функций государственных органов из нижестоящего уровня государственного управления в вышестоящий»</t>
  </si>
  <si>
    <t>052</t>
  </si>
  <si>
    <t>«Возврат сумм неиспользованных (недоиспользованных) целевых трансфертов на развитие, выделенных в истекшем финансовом году, разрешенных доиспользовать по решению Правительства Республики Казахстан»</t>
  </si>
  <si>
    <t>«Возврат сумм неиспользованных (недоиспользованных) целевых трансфертов, выделенных из республиканского бюджета за счет целевого трансферта из Национального фонда Республики Казахстан»</t>
  </si>
  <si>
    <t>037</t>
  </si>
  <si>
    <t>«Субсидирование пассажирских перевозок по социально значимым городским (сельским), пригородным и внутрирайонным сообщениям»</t>
  </si>
  <si>
    <t>пункт 1. В нарушение подпункта 1) пункта 6 статьи 67 Бюджетного кодекса, подпункта 1) пункта 7 и пункта 51 Правил составления и представления бюджетной заявки, утвержденных Приказом Министра финансов Республики Казахстан от 24 ноября 2014 года № 511 бюджетные заявки ГУ «Отдел коммунального хозяйства, пассажирского транспорта и автомобильных дорог города Караганды» на 2017 год не содержит расчетов по видам расходов согласно форме 01-311 по бюджетной программе 037 «Субсидирование пассажирских перевозок по социально значимым городским (сельским), пригородным и внутрирайонным сообщениям» на общую сумму 105 164,0 тыс. тенге</t>
  </si>
  <si>
    <t>2018 год</t>
  </si>
  <si>
    <t>пункт 2. В нарушение подпункта 1) пункта 6 статьи 67 Бюджетного кодекса, подпункта 1) пункта 7 и пункта 51 Правил составления и представления бюджетной заявки, утвержденных Приказом Министра финансов Республики Казахстан от 24 ноября 2014 года № 511 бюджетные заявки ГУ «Отдел коммунального хозяйства, пассажирского транспорта и автомобильных дорог города Караганды» на 2018 год в расчетах по видам расходов согласно форме 01-311 по бюджетной программе 037 «Субсидирование пассажирских перевозок по социально значимым городским (сельским), пригородным и внутрирайонным сообщениям» на общую сумму 855 164,0 тыс. тенге не указаны общая сумма доходов, получаемых юридическим лицом от осуществления хозяйственной деятельности и общая сумма расходов с приведением расшифровки по основным видам расходов</t>
  </si>
  <si>
    <t>Караганда</t>
  </si>
  <si>
    <t>Нуринский район</t>
  </si>
  <si>
    <t xml:space="preserve"> Государственное учреждение «Отдел экономики и финансов Улытауского район»</t>
  </si>
  <si>
    <t xml:space="preserve"> Государственное учреждение «Отдел экономики и финансов Улытауского район» </t>
  </si>
  <si>
    <t>131140023289</t>
  </si>
  <si>
    <t>007</t>
  </si>
  <si>
    <t>"Бюджетные изъятия"</t>
  </si>
  <si>
    <t>028</t>
  </si>
  <si>
    <t>"Приобретение имущества в коммунальную собственность"</t>
  </si>
  <si>
    <t>итого:</t>
  </si>
  <si>
    <t>006 "Возврат неиспользованных (недоиспользованных) целевых трансфертов"</t>
  </si>
  <si>
    <t>014</t>
  </si>
  <si>
    <t>"Формирование или увеличение уставного капитала юридических лиц"</t>
  </si>
  <si>
    <t>"Целевые текущие трансферты из нижестоящего бюджета на компенсацию потерь вышестоящего бюджета в связи с изменением законодательства"</t>
  </si>
  <si>
    <t>Улытауский район</t>
  </si>
  <si>
    <t>3) Иные нарушения законодательства в деятельности объекта государственного аудита, а также связанные с реализацией его задач  и функций недостатки и пробелы законодательства</t>
  </si>
  <si>
    <t xml:space="preserve">Наименование администратора бюджетной программы, разработчика/
соисполнителя государственной (правительственной) программы
</t>
  </si>
  <si>
    <t>БИН объекта гос.аудита</t>
  </si>
  <si>
    <t>Сумма неэффективного планирования (тыс. тенге)</t>
  </si>
  <si>
    <t>Сумма неэффективно использованных бюджетных средств (активов) (тыс. тенге)</t>
  </si>
  <si>
    <t xml:space="preserve">Сумма нарушений актов субъектов квазигосударственного сектора, принятых для реализации норм законодательства Республики Казахстан (тыс. тенге)
</t>
  </si>
  <si>
    <t xml:space="preserve">Системные недостатки </t>
  </si>
  <si>
    <t>Описание факта недостатка, нарушения иного отраслевого законодательства со ссылкой на соответствующие нормативные и правовые акты, системной проблемы, связанной с несовершенством законодательства (противоречия между НПА, пробелы в правовом регулировании, коллизии) и /или организацией работ (отсутствие или недостаточная компетенция, дублирование полномочий, отсутствие механизма взаимодействия с другими организациями и т.д.)</t>
  </si>
  <si>
    <t>3008</t>
  </si>
  <si>
    <t>"Услуги по реализации государственной политики в области формирования и развития политики, государственного планирования, исполнения бюджета и управления коммунальной собственностью района (города областного значения)"</t>
  </si>
  <si>
    <t>2017г.</t>
  </si>
  <si>
    <t>Пункт 1.  В нарушение пункта 4 статьи 106 Бюджетного Кодекса Республики Казахстан во II квартале 2017 года  (решение 11 сессии Нуринского районного маслихата от 11 апреля 2017 года №111 и решение 12 сессии Нуринского районного маслихата от 2 июня 2017 года №123) и в IV квартале 2017 года (решение 15 сессии Нуринского районного маслихата от 4 октября 2017 года №158, решение 17 сессии Нуринского районного маслихата от 24 ноября 2017 года №186, решение 18 сессии Нуринского районного маслихата от 7 декабря 2017 года №192) при уточнении районного бюджета наряду с изменениями объемов целевых трансфертов из вышестоящего бюджета и по инициативе местных исполнительных органов, произведено изменение показателей районного бюджета, как по доходам, так и по затратам более одного раза в квартал.</t>
  </si>
  <si>
    <t>Пункт 7. В нарушение пункта 12 статьи 67 Бюджетного кодекса РК, Единых межотраслевых нормативов численности работников, обеспечивающих техническое обслуживание и функционирование государственных органов, утвержденных приказом Министра здравоохранения и социального развития Республики Казахстан от 23 декабря 2015 года №1002 (далее - Единые нормативы № 1002), поручения Премьер - Министра Республики Казахстан от 6 января 2017 года № 20-37/03-228  (письмо акимам городов, районов АБП от 1 февраля 2017 года № 14-12.221) АБП предоставлены, а Отделом приняты без замечаний расчеты потребности в  технических работниках, не вошедших в  Единые нормативы № 1002, что привело к неэффективному планированию статьи  расходов  по БП 001 на 2017 год  в общей сумме 9 346,4 тыс. тенге и на 2018 год 8 409,0 тыс. тенге, в том числе:  в 2017 году - аппарат акима района на 11 единиц (советник акима, пресс-секретарь, помощник руководителя, инспектор по программному обеспечению, бухгалтер, инспектор по государственным закупкам, референт, референт службы РАГС, инспектор по хозяйственной части, электрик, рабочий) - 8 289,6 тыс. тенге;- отдел строительства района на 2 единицы (инженер-технолог, инспектор по делопроизводству) - 1 056,8  тыс. тенге.</t>
  </si>
  <si>
    <t xml:space="preserve">Пункт 8. В нарушение пунктов 9, 12 постановления Правительства РК от 25 апреля 2015 года № 325 "Об утверждении Правил использования резервов Правительства Республики Казахстан и местных исполнительных органов и признании утратившими силу некоторых решений Правительства Республики Казахстан" Отдел без рассмотрения ходатайства о выделении денег из резерва местного исполнительного органа внес в местный исполнительный орган проект решения о выделении денег на ликвидацию чрезвычайных ситуаций природного характера в сумме 17 264,0 тыс. тенге </t>
  </si>
  <si>
    <t xml:space="preserve">Пункт 10 . В нарушение пункта 1 статьи 198 Бюджетного кодекса РК, пункта 8, подпунктов 2), 3) пункта 9 Правил регистрации, учета и мониторинга бюджетных кредитов, утвержденных Приказом Министра финансов Республики Казахстан от 26 января 2009 года № 30, подпункта 40) пункта 14 Положения о государственном учреждении «Отдел экономики и финансов Нуринского района», утвержденное постановлением акимата Нуринского  района от 25 сентября 2013 года №26/01  Отделом не на должном уровне осуществляется функция мониторинга за своевременным погашением бюджетных кредитов, отслеживания и учет просроченной задолженности по бюджетным кредитам, в части погашения просроченной кредиторской задолженности по заемщикам имеющейся на 1 января 2018 года </t>
  </si>
  <si>
    <t xml:space="preserve">Пункт 14. В нарушение пунктов 7,9 статьи 153 Бюджетного кодекса РК Отделом включены в проект районного бюджета на 2017 год инвестиционные проекты без наличия положительного предложения районной бюджетной комиссии и по ним сформирован перечень бюджетных инвестиционных проектов на 2017 год на сумму 55 793,0 тыс. тенге  </t>
  </si>
  <si>
    <t>131140020125</t>
  </si>
  <si>
    <t>3009</t>
  </si>
  <si>
    <t xml:space="preserve">Пункт 5. Таким образом, уполномоченным органом (Учреждением) не на должном уровне осуществляется функция определенная подпунктом 40) пункта 14 Положения о государственном учреждении «Отдел экономики и финансов Осакаровского района», утвержденное постановлением акимата Осакаровского района от 07 июля 2016 года №34/03 "Контроль за исполнением бюджета и анализ использования средств местного бюджета", в части управления заведомо не осваиваемых и значительных сумм экономии, что привело к неэффективному исполнению районного бюджета, отклонению исполнения районного бюджета от скорректированного бюджета </t>
  </si>
  <si>
    <t xml:space="preserve">Пункт 6. В нарушение пункта 1 статьи 198 Бюджетного кодекса РК, пункта 8, подпунктов 2), 3) пункта 9 Правил регистрации, учета и мониторинга бюджетных кредитов, утвержденных Приказом Министра финансов Республики Казахстан от 26 января 2009 года № 30, подпункта 40) пункта 14 Положения о государственном учреждении «Отдел экономики и финансов Осакаровского района», утвержденное постановлением акимата Осакаровского района от 07 июля 2016 года №34/03  уполномоченным органом (Учреждением) не на должном уровне осуществляется функция контроля за своевременным погашением бюджетных кредитов, отслеживания и учет просроченной задолженности по бюджетным кредитам, в части погашения просроченной кредиторской задолженности по заемщикам имеющейсяна 1 января 2018 года </t>
  </si>
  <si>
    <t xml:space="preserve">Пункт 7. Уполномоченным органом сформирована бюджетная отчетность и консолидированная отчетность по Осакаровскому району, в которой не указаны сумма выявленного сокрытия задолженности.
Таким образом, установленные нарушения привели к необъективному отражению данных, как в бюджетной отчетности, так и в консолидированной финансовой отчетности по региону, что явилось причиной несоблюдения основных качественных характеристик бюджетной отчетности - достоверности, полноте, соответствию, а так же финансовой отчетности - понятности, надежности и сопоставимости.
 Тогда как, согласно подпункта пункта 10 Правил № 640 целью составления консолидированной финансовой отчетности об исполнении республиканского и местных бюджетов является обеспечение заинтересованных лиц полной и достоверной информацией о финансовом положении, результатах финансовой деятельности и изменениях финансового положения республиканского и местных бюджетов.
Исходя из вышеизложенного, можно сделать вывод, что данный недостаток, допущен вследствии отсутствия нормы, обязывающей уполномоченный орган осуществлять контроль за соблюдением принципов полноты, своевременности и эффективности бюджетной системы Республики Казахстан, а так же основных качественных характеристик бюджетной отчетности - достоверности, полноте, соответствию, а так же финансовой отчетности, понятности, надежности и сопоставимости </t>
  </si>
  <si>
    <t xml:space="preserve">Пункт 12. Бюджетная отчетность не соответствует достоверности, означающей подлинность совершенных операций и отсутствие ошибок при их отражении в учете, а именно:
- в пояснительной записке к отчету о реализации ГУ "Отдел экономики и финансов Осакаровского района" указано, что "Наличие дебиторской и кредиторской задолженностей как на начало так и на конец года нет", тогда как представленным бухгалтерским данным, на начало 2017 года в Учреждении имеется дебиторская задолженность в сумме 116,7 тыс. тенге, кредиторская задолженность - 1 038,6 тыс. тенге, на конец 2017 года дебиторская задолженность - 22,1 тыс. тенге, кредиторская задолженность - 11,6 тыс. тенге </t>
  </si>
  <si>
    <t>Пункт 16. В нарушение пункта 280 Правил ведения бухгалтерского учета в государственных учреждениях, утвержденных приказом Министра финансов Республики Казахстан от 3 августа 2010 г. № 393 Учреждением на основные средства не заведены инвентарные карточки.
Тогда как, на основании вышеуказанного пункта "Аналитический учет должен вестись в инвентарной карточке, которая заполняется на основании документов на зачисление объекта основных средств, его перемещение, дооборудования, реконструкции, модернизации, по капитальному ремонту и списанию"</t>
  </si>
  <si>
    <t xml:space="preserve">Пункт 17. В нарушение пунктов 2, 3, 48, 53 Правил проведения инвентаризации в государственных учреждениях, утвержденных приказом Министра финансов Республики Казахстан от 22 августа 2011 года № 423, Учреждением перед составлением годовой финансовой отчетности за 2016-2017 годы не проводилась инвентаризация дебиторской и кредиторской задолженности по счетам бухгалтерского учета, которые должны оформляться согласно приложения № 21 к Правилам № 423 </t>
  </si>
  <si>
    <t xml:space="preserve">Пункт 18. В нарушение пункта 225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приложения 118 Альбома форм бухгалтерской документации для государственных учреждений, утвержденный  Приказом и.о. Министра финансов Республики Казахстан от 2 августа 2011 года № 390 за аудируемый период не верно оформлялись путевые листы, так путевые листы заполнялись на длительный срок (в месяц 1 путевой лист), тогда как он действителен только на один день или смену и выписывается на длительный срок в случае командировки более одних суток (смены) </t>
  </si>
  <si>
    <t>Пункт  23. В нарушение пункта 172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в 2017 году выдавались  авансы под отчет при наличии задолженности по раннее выданным. Подотчетными лицами не соблюдается возврат неиспользованного остатка аванса</t>
  </si>
  <si>
    <t>Пункт 26. В нарушение подпункта 2) пункта 2 статьи 51 Закона Республики Казахстан от 4 декабря 2015 года «О государственных закупках», государственные закупки работ по изготовлению мебели произведены не  среди общественных объединений инвалидов Республики Казахстан и организаций, созданных общественными объединениями инвалидов Республики Казахстан, производящих и (или) поставляющих товары, выполняющих работы, оказывающих услуги</t>
  </si>
  <si>
    <t xml:space="preserve">Пункт 27  В нарушение пункта 26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Учреждением не ведутся оборотные ведомости </t>
  </si>
  <si>
    <t xml:space="preserve">Пункт 32. При сравнении данных, установлен следующий недостаток, из 4 организаций отклонение данных отчета по исполнению плана развития от годовой финансовой отчетности составили за 2015 года - 3 организациям (75%), за 2016 год из 3- организаций по 2 (66,7%).
Как следствие, не качественно и не достоверно заполненные отчеты по исполнению планов развития, расхождения данных от годового финансового отчета, искажает реальную оценку эффективности деятельности субъектов квазигосударственного сектора </t>
  </si>
  <si>
    <t>302101</t>
  </si>
  <si>
    <t xml:space="preserve">пункт 1. В нарушение подпункта 8) статьи 4 Бюджетного кодекса РК, при планировании местного бюджета не соблюден принцип преемственности - планирование бюджета, основанного на базовых расходах, утвержденных в предыдущие периоды, итогах бюджетного мониторинга, оценке результатов.   </t>
  </si>
  <si>
    <t>пункт 11. В нарушение пункта 379, 380, 381, 384 Правил исполнения бюджета и его кассового обслуживания, утвержденных приказом Министра финансов Республики Казахстан от 4 декабря 2014 года №540 Отделом не в полном объеме реализована компетенция уполномоченного органа по исполнению бюджета, в части выявления причин неисполнения планов финансирования, проведению анализа ожидаемого исполнения бюджета на предстоящий месяц и определения ожидаемого остатка денег на контрольном счете наличности соответствующего бюджета на конец прогнозируемого периода.</t>
  </si>
  <si>
    <t>пункт 12. В нарушение подпункта  3) пункта 3 Указа Президента Республики Казахстан от 18 июня 2009 года №827 «О системе государственного планирования в Республике Казахстан», администраторами бюджетных программ (соисполнителями разработчиками) не соблюдены принципы результативности и эффективности Системы государственного планирования, а именно не достигнуты 16 целевых индикаторов, в связи с чем в свою очередь не достигнуто 8  целей.</t>
  </si>
  <si>
    <r>
      <t>пункт 16. В нарушение подпункта 2) пункта 174 Системы государственного</t>
    </r>
    <r>
      <rPr>
        <sz val="10"/>
        <color indexed="8"/>
        <rFont val="Calibri"/>
        <family val="2"/>
        <charset val="204"/>
      </rPr>
      <t xml:space="preserve"> </t>
    </r>
    <r>
      <rPr>
        <sz val="10"/>
        <color indexed="8"/>
        <rFont val="Times New Roman"/>
        <family val="1"/>
        <charset val="204"/>
      </rPr>
      <t>планирования в РК, утверждённого постановлением Правительства РК от 29 ноября 2017 года №790 - Отдел, не разместил на веб-портале отчет о реализации ПРТ района, в срок не позднее 15 февраля 2018 года.</t>
    </r>
  </si>
  <si>
    <t xml:space="preserve">"Услуги по реализации государственной политики в области формирования и развития экономической политики, государственного планирования, исполнения бюджета и управления коммунальной собственностью района </t>
  </si>
  <si>
    <t>пункт 32. В то же время, общая сумма убытка субъектов за 2016 года по сравнению с предыдущим отчетным периодом увеличилась на 3 370,4 тыс. тенге или в 1,7 раз</t>
  </si>
  <si>
    <t>483</t>
  </si>
  <si>
    <t>ГУ "Отдел жилищно-коммунального хозяйства, пассажирского транспорта, автомобильных дорог, строительства и жилищной инспекции района"</t>
  </si>
  <si>
    <t>160340022073</t>
  </si>
  <si>
    <t>055</t>
  </si>
  <si>
    <t>Проектирование и (или)  строительство, реконструкция жилья коммунального жилищного фонда</t>
  </si>
  <si>
    <t>ГУ "Отдел образования"</t>
  </si>
  <si>
    <t>150440015223</t>
  </si>
  <si>
    <t>"Общеобразовательное обучение"</t>
  </si>
  <si>
    <t xml:space="preserve">пункт 5. В нарушение пункта 12 статьи 67 Бюджетного кодекса РК,  пункта 27 Правил №511 и приложения 26 к Правилам №511, по программе 003 "Общеобразовательное обучение" в результате завышения количества детей в интернатах на 25 человек, на 2017 год завышены денежные средства по специфике 141 "Приобретение продуктов питания" на 4 687,5 тыс. тенге. </t>
  </si>
  <si>
    <t>150440019282</t>
  </si>
  <si>
    <t xml:space="preserve">пункт 13. В нарушение пункта 191 Правил разработки, реализации, проведения мониторинга, оценки и контроля Стратегического плана развития Республики Казахстан, государственных и правительственных программ, стратегических планов государственных органов, программ развития территорий, а также разработки, реализации и контроля Прогнозной схемы территориально-пространственного развития страны, утверждённых Указом Президента Республики Казахстан от 4 марта 2010 года №931 «О некоторых вопросах дальнейшего функционирования Системы государственного планирования в Республике Казахстан» отделом сельского хозяйства - по индикатору "доля крупного и мелкого рогатого скота участвующих в породном преобразовании - мелкий рогатый скот" предоставлена недостоверная информация.
</t>
  </si>
  <si>
    <t>Отдел предпринимательства и промышленности</t>
  </si>
  <si>
    <t>060140012007</t>
  </si>
  <si>
    <t xml:space="preserve">пункт 14. В нарушение пункта 45 Правил №931 Отделом предпринимательства и промышленности определены 4 целевых индикатора по которым, в связи с поздним предоставлением статистических данных, не определить степень достижения цели. 
Таким образом, по направлению "Социальная сфера" из 40 целевых индикаторов не достигнуто 6 или 15,0%, в свою очередь, в связи с не достижением целевых индикаторов не достигнуты 2 цели ПРТ - повышение качества услуг школьного образования и развитие туристской отрасли.
</t>
  </si>
  <si>
    <t>пункт 3. Из 466 показателей прямых результатов, 30 показателей не достигнуты, из 202 показателей конечных результатов, 20 показателей не достигнуты</t>
  </si>
  <si>
    <t xml:space="preserve">Пункт  16. В нарушение пункта 225 Правил ведения бухгалтерского учета в государственных учреждениях, утвержденных приказом Министра финансов Республики Казахстан от 03.08.2010 г. №393, приложения 118 Альбома форм бухгалтерской документации для государственных учреждений, утвержденный  Приказом и.о. Министра финансов Республики Казахстан от 2 августа 2011 года № 390 за аудируемый период не верно оформлялись путевые листы, так путевые листа заполнялись на длительный срок (в месяц 1 путевой лист), тогда как он действителен только на один день или смену и выписывается на длительный срок в случае командировки более одних суток (смены) </t>
  </si>
  <si>
    <t>Пункт 18. В нарушение подпункта 6) пункта 1 статьи 38 Закона о государственных закупках от 2015 года организатором при проведении государственных закупок способом ценовых предложений, на веб-портале государственных закупок размещен проект технической спецификации договора только на русском языке</t>
  </si>
  <si>
    <t>Пункт 1. В нарушение пункта 6 статьи 73 Бюджетного кодекса Республики Казахстан проект бюджета района ГУ «Отдел экономики и финансов Улытауского района» представлен на рассмотрение в акимат Улытауского района 31 октября  2016 года, позднее на 16 дней установленного срока</t>
  </si>
  <si>
    <t xml:space="preserve">Пункт 2. В нарушение пункта 1 статьи 75 Бюджетного кодекса Республики Казахстан акиматом Улытауского района проект районного бюджета на 2017 - 2019 годы внесен в маслихат  Улытауского района  15 декабря 2016 года позднее на 45 дней установленного срока </t>
  </si>
  <si>
    <t>Пункт 4. Тем самым, планирование и исполнение бюджета по налогу на транспортные средства физических лиц в нарушение пункта 51 "Методики прогнозирования поступлений бюджета", утвержденного приказом и.о. Министра национальной экономики Республики Казахстан от 21 января 2015 года №34 осуществлены без наличие фактического количество транспортных  средств  и в не соответствие Методики.</t>
  </si>
  <si>
    <t xml:space="preserve">пункт 6. В нарушение пункта 12 статьи 67 Бюджетного кодекса РК, единых межотраслевых нормативов численности работников, обеспечивающих техническое обслуживание и функционирование государственных органов, утвержденных приказом Министра здравоохранения и социального развития Республики Казахстан от 23 декабря 2015 года №1002 в 2017 году АБП представлены необоснованные расчеты по оплате заработной платы, а так же взносы работодателей по техническому персоналу к ним - завышено количество технического персонала на 2 единиц, что привело к неэффективному планированию на общую сумму 1 403,2 тыс. тенге, в том числе:
 ГУ "Отдел архитектуры и градостроительства Улытауского района" на 1 единицу инженера сумму 809,0 тыс. тенге, в том числе по специфике 131 "Оплата труда технического персонала" – 736,0 тыс. тенге, по специфике 135 "Взносы работодателей по техническому персоналу" – 73,0 тыс. тенге;
 ГУ "Аппарат акима Амангелдинского сельского округа Улытауского района " на 1 единицу ветеринарного врача на сумму 594,2 тыс. тенге, в том числе по специфике 131 "Оплата труда технического персонала" – 541,2 тыс. тенге, по специфике 135 "Взносы работодателей по техническому персоналу" – 53,0 тыс. тенге.  
</t>
  </si>
  <si>
    <t xml:space="preserve">Пункт 7. Таким образом, уполномоченным органом (Учреждением) не на должном уровне осуществляется функция определенная подпунктом 21) пункта 15 Положения о государственном учреждении «Отдел экономики и финансов Улытауского района», утвержденное постановлением акимата Улытауского района от 18 сентября  2013 года №24/08  «Обеспечивает исполнение районного бюджета», в части управления заведомо не осваиваемых и значительных сумм экономии, что привело к неэффективному исполнению районного бюджета, отклонению исполнения районного бюджета от скорректированного бюджета.  </t>
  </si>
  <si>
    <t xml:space="preserve">Пункт 8. В нарушение пункта 1 статьи 198 Бюджетного кодекса РК, пункта 8, подпунктов 2), 3) пункта 9 Правил регистрации, учета и мониторинга бюджетных кредитов, утвержденных Приказом Министра финансов Республики Казахстан от 26 января 2009 года № 30, подпунктов 21) 23) пункта 15 Положения о государственном учреждении «Отдел экономики и финансов Улытауского района», утвержденное постановлением акимата Улытауского района от 18 сентября  2013 года №24/08 уполномоченным органом (Учреждением) не на должном уровне осуществляется функция контроля за своевременным погашением бюджетных кредитов, отслеживания и учет просроченной задолженности по бюджетным кредитам, в части погашения просроченной кредиторской задолженности по заемщикам имеющейсяна 1 января 2018 года. </t>
  </si>
  <si>
    <t xml:space="preserve">пункт 19. В нарушение пункта 5 Правил разработки, утверждения планов развития контролируемых государством акционерных обществ, товариществ с ограниченной ответственностью и государственных предприятий, а также мониторинга и оценки их реализации, утвержденных приказом министра национальной экономики Республики Казахстан от 27 марта 2015 года №249, в некоторых разработанных планах развития на 2016 год недостоверно заполнены показатели, так в плане развития КГКП "Детский сад Балбұлақ" на 2016 года доходы запланированы в сумме 1 200,0 тыс. тенге, расходы в сумме 23 210,0 тыс. тенге, убыток 22 010,0 тыс. тенге.
 Однако, согласно отчета по исполнению плана развития фактические объемы доходов отсутствуют, расходы составили 21 797,0 тыс. тенге, финансовый результат отрицательный 21 797,0 тыс. тенге. При этом, согласно годовой финансовой отчетности Предприятием получен убыток 0 тенге.
</t>
  </si>
  <si>
    <t>Панкратова Л.</t>
  </si>
  <si>
    <t>Искаков Ж.Д.</t>
  </si>
  <si>
    <t xml:space="preserve">(в разрезе лиц): </t>
  </si>
  <si>
    <t>      Работники Ревизионной комиссии по Карагандинской области</t>
  </si>
  <si>
    <t>Садыков А.К.</t>
  </si>
  <si>
    <t>Согласовано: Член Ревизионной комиссии, ответственный за проведение государственного аудита</t>
  </si>
  <si>
    <t>3023</t>
  </si>
  <si>
    <t>3021</t>
  </si>
  <si>
    <t>46</t>
  </si>
  <si>
    <t>47</t>
  </si>
  <si>
    <t>48</t>
  </si>
  <si>
    <t>49</t>
  </si>
  <si>
    <t>50</t>
  </si>
  <si>
    <t>51</t>
  </si>
  <si>
    <t>52</t>
  </si>
  <si>
    <t>53</t>
  </si>
  <si>
    <t>54</t>
  </si>
  <si>
    <t>55</t>
  </si>
  <si>
    <t>56</t>
  </si>
  <si>
    <t>57</t>
  </si>
  <si>
    <t>58</t>
  </si>
  <si>
    <t>59</t>
  </si>
  <si>
    <t>60</t>
  </si>
  <si>
    <t>61</t>
  </si>
  <si>
    <t>62</t>
  </si>
  <si>
    <t>63</t>
  </si>
  <si>
    <t>64</t>
  </si>
  <si>
    <t>65</t>
  </si>
  <si>
    <t>66</t>
  </si>
  <si>
    <t>67</t>
  </si>
  <si>
    <t>68</t>
  </si>
  <si>
    <t>2.11.1.1.4</t>
  </si>
  <si>
    <t>Актогай</t>
  </si>
  <si>
    <t>45</t>
  </si>
  <si>
    <t>Пункт 1. В нарушение пункта 12 статьи 67 Бюджетного кодекса Республики Казахстан, пункта 60 Правил составления и представления бюджетной заявки, утвержденных приказом Министра финансов Республики Казахстан от 24 ноября 2014 года № 511  пояснительные записки к бюджетным заявкам по отдельным АБП составлены не в полном объеме: не содержится краткое описание достигнутых показателей результатов за отчетный финансовый год, описание путей улучшения ситуации и решения проблем, краткое описание достигнутых показателей результатов за отчетный финансовый год, достижения целей и планируемых целевых индикаторов, определенных в программе развития территории; отсутствует описание целей БП и планируемых конечных результатов БП, отсутствует описание прямых результатов бюджетных программ</t>
  </si>
  <si>
    <t xml:space="preserve">Пункт 4. В нарушение подпункта 9) статьи 4, пункта 12 статьи 67 Бюджетного кодекса Республики Казахстан, пункта 6Правил составления и представления бюджетной заявки, утвержденных приказом Министра финансов Республики Казахстан от 24 ноября 2014 года № 511 администратором бюджетных программ ГУ «Аппарат акима Пионерского сельского округа Осакаровского района Карагандинской области» при планировании расходов по бюджетной программе 001 «Услуги по обеспечению деятельности акима района в городе, города районного значения, поселка, села, сельского округа» по специфике  144 «Приобретение топлива, горюче-смазочных материалов» при расчете расходов на приобретение твердого угля в результате арифметической ошибки, в части подсчета итогов, допущено завышение ассигнований в сумме 50,3 тыс.тенге </t>
  </si>
  <si>
    <t>Пункт 9. В нарушение подпункта 14) пункта 15 Правил разработки и утверждения (переутверждения) бюджетных программ (подпрограмм) и требований к их содержанию, утвержденных Приказом Министра национальной экономики Республики Казахстан от 30 декабря 2014 года №195  по бюджетным программам на 2017-2019 годы по 001 программе в таблице "Показатели прямого результата" не указаны количественно измеримые характеристики объема выполняемых государственных функций, полномочий и оказываемых государственных услуг в пределах предусмотренных бюджетных средств, достижение которых полностью зависит от деятельности государственного органа, осуществляющего данные функции, полномочия или оказывающего услуги</t>
  </si>
  <si>
    <t xml:space="preserve">Пункт 10. В нарушение подпункта 8) пункта 15 Правилами разработки и утверждения (переутверждения) бюджетных программ (подпрограмм) и требований к их содержанию, утвержденных Приказом Министра национальной экономики Республики Казахстан от 30 декабря 2014 года №195  по бюджетным программам на 2017-2019 годы 003 «Субсидии юридическим лицам, в том числе крестьянским (фермерским) хозяйствам», 007 «Развитие государственного языка и других языков народа Казахстана», 024 «Ремонт объектов в рамках развития городов и сельских населенных пунктов в рамках Дорожной карты занятости 2020», 032 «Капитальные расходы подведомственных государственных учреждений и организаций», 040 «Реализация мер по содействию экономическому развитию регионов в рамках Программы «Развитие регионов» в строке "Конечные результаты бюджетной программы" не указаны показатели бюджетной программы, количественно измеряющие достижение цели бюджетной программы, обусловленные достижением прямых результатов деятельности государственного органа и по бюджетной программе 040 «Реализация мер по содействию экономическому развитию регионов в рамках Программы «Развитие регионов» (ГУ «Аппарат акима Кундуздинского сельского округа Осакаровского района») конечные результаты бюджетной программы  отражены в денежном выражении </t>
  </si>
  <si>
    <t xml:space="preserve">Пункт 22. В нарушение подпункта 3) пункта  9 Правила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утвержденных постановлением Правительства Республики Казахстан от 22 сентября 2000 года № 1428, Учреждением в июне 2017 года возмещены расходы за проезд без подтверждающих документов на сумму 2,0 тыс. тенге </t>
  </si>
  <si>
    <t>Пункт 2. В нарушение пункта 12 статьи 67 Бюджетного кодекса Республики Казахстан, пунктов 2,33 Правил составления и представления бюджетной заявки, утвержденных приказом Министра финансов Республики Казахстан от 24 ноября 2014 года № 511, пунктов 1, 5 Натуральных норм обеспечения государственных органов телефонной связью, утвержденных приказом Министра финансов Республики Казахстан от 17 марта 2015 года № 179  "Об утверждении натуральных норм обеспечения государственных органов служебными и дежурными автомобилями, телефонной связью, офисной мебелью и площадями для размещения аппарата государственных органов», АБП представлены необоснованные расчеты по оплате услуг связи - завышено количество номеров телефонной связи с городскими номерами, междугородними, вследствие чего, допущено завышение бюджетных ассигнований на общую сумму 39,3 тыс. тенге</t>
  </si>
  <si>
    <t>Пункт 3. В нарушение пункта 12 статьи 67 Бюджетного кодекса Республики Казахстан, пункта 2 Правил составления и представления бюджетной заявки, утвержденных приказом Министра финансов Республики Казахстан от 24 ноября 2014 года № 511, Единых межотраслевых нормативов численности работников, обеспечивающих техническое обслуживание и функционирование государственных органов, утвержденных приказом Министра здравоохранения и социального развития Республики Казахстан от 23 декабря 2015 года № 1002, в 2017 году ГУ "Отдел занятости и социальных программ Карагандинской области" необоснованно запланированы бюджетные средства по бюджетной программе 001 "Услуги по реализации государственной политики на местном уровне в области обеспечения занятости и реализации социальных программ для населения" - 1 единица технического персонала "Ассистент" на общую сумму 431,3 тыс.тенге, в том числе по спецификам 131 «Оплата труда технического персонала» 392,4 тыс.тенге, 135 «Взносы работодателей по техническому персоналу» 38,9 тыс.тенге</t>
  </si>
  <si>
    <t xml:space="preserve">Пункт 8. В нарушение пункта 16 Правил разработки, реализации, проведения мониторинга, оценки контроля Стратегического плана развития Республики Казахстан, Прогнозной схемы  территориально-пространственного развития страны, государственных программ, программ развития территорий, стратегических планов государственных органов, утвержденными Указом Президента Республики Казахстан от 4 марта 2010 года № 931 Учреждение, являясь органом – разработчиком, принимал отчеты о реализации программы развития от соисполнителей, в которых отсутствует информация о степени решения проблем и задач, на решение которых направлен документ, влияния реализации документа на социально-экономическое развитие района; сведения о проведенных контрольных мероприятиях, государственном аудите и экспертно-аналитических мероприятиях; выводы и предложения, в том числе предложения по корректировке документа, объемам и источникам финансирования, об изменении действующего законодательства и другие (ГУ "Аппарат акима Осакаровского района", ГУ "Отдел предпринимательства и промышленности Осакаровского района", "ГУ "Отдел образования Осакаровского района", ГУ "ЖКХ,ПТ и АД Осакаровского района, ГУ "ОВД Осакаровского района") </t>
  </si>
  <si>
    <t xml:space="preserve">Пункт 11. В нарушение пункта 50 Инструкции по проведению бюджетного мониторинга, утвержденной приказом Министра финансов Республики Казахстан от 30 ноября 2016 года № 629  в представленных АБП пояснительных записках к отчетом о реализации БП отсутствует:
 - мероприятия, на которые были использованы предусмотренные средства по текущим бюджетным программам, в разрезе бюджетных; инвестиционных проектов (далее - БИП) по бюджетным программам развития;
- анализ достижения показателей результатов БП с описанием достигнутых показателей прямого и конечного результата;
- анализ достижения показателей результатов в соотношении к проценту освоения бюджетных средств по БП (Отдел экономики и финансов, Аппарат акима п. Осакаровка, Аппарат акима Батпактинского с/о, Аппарат акимма Тельманского с/о, Отдел земельных отношений, архитектуры и градостроительства, Отдел строительства, Аппарат акима с/о Сарыозек) </t>
  </si>
  <si>
    <t xml:space="preserve">Пункт 14. В нарушение пункта 20 Правил проведения инвентаризации в государственных учреждениях, утвержденных приказом Министра финансов Республики Казахстан от 22 августа 2011 года № 423, Приложения 111 Альбома форм бухгалтерской документации для государственных учреждений, утвержденных приказом и.о. Министра финансов Республики Казахстан от 2 августа 2011 года № 390  инвентаризационная опись не соответствует установленной форме </t>
  </si>
  <si>
    <t>Пункт 30. В нарушение подпункта 1) пункта 9 Правил оценки эффективности управления государственным имуществом", утвержденными приказом Министра национальной экономики Республики Казахстан от 11 марта 2015 года № 193 при составлении отчета Отделом не проведен глубокий и тщательный анализ показателей по данным первичных источников (годовая финансовая отчетность организаций). Так в отчете:
- количество организаций, имеющих отрицательный финансовый результат указано "0", тогда как согласно годовой финансовой отчетности организаций за 2016 год отрицательный финансовый результат сложился по 1-й организации - КГП "Тазалык" убыток 383,0 тыс.тенге;
- количество организаций, имеющих положительный финансовый результат указано "1", тогда как согласно годовой финансовой отчетности организаций за 2016 год количество таких организаций составляет "12" (нулевой результат в числе положительных)</t>
  </si>
  <si>
    <t>пункт 6. В нарушение пункта 1, приложения 54 Альбома форм бухгалтерской документации для государственных учреждений, утвержденных приказом и.о. Министра финансов Республики Казахстан от 2 августа 2011 года № 390  форма расчетно-платежной ведомости Учреждением за 2016 год не соответствует установленной форме № 49</t>
  </si>
  <si>
    <t>пункт 4. В нарушение пункта 1, приложения 118 Альбома форм бухгалтерской документации для государственных учреждений, утвержденных приказом и.о. Министра финансов Республики Казахстан от 2 августа 2011 года № 390  форма  путевых листов легкового автомобиля Учреждения за 2016-2017 годы не соответствует установленной форме №АТ-3</t>
  </si>
  <si>
    <t>пункт 5. В нарушение пункта 1, приложения 59 Альбома форм бухгалтерской документации для государственных учреждений, утвержденных приказом и.о. Министра финансов Республики Казахстан от 2 августа 2011 года № 390  форма табелей учета использования рабочего времени Учреждением за 2016-2017 годы не соответствует установленной форме № 421</t>
  </si>
  <si>
    <t>пункт 25. В нарушение пункта 24-1 Правилразработки и утверждения (переутверждения) бюджетных программ (подпрограмм) и требования к их содержанию, утвержденными приказом Министра национальной экономики Республики Казахстан от 30 декабря 2014 года №195  ГУ "Аппарат акима Карабулакского сельского округа" при уточнении и (или) корректировке бюджета на 2017 год не переутверждены и не внесены изменения и дополнения в бюджетную программу 107 "Проведение мероприятий за счет резерва местного исполнительного органа на неотложные затраты" на сумму 4 058,0 тыс. тенге.</t>
  </si>
  <si>
    <t>пункт 26. В нарушение пункта 2 статьи 32 Бюджетного кодекса РК, пунктов 3, 24-1 Правил разработки и утверждения (переутверждения) бюджетных программ (подпрограмм) и требования к их содержанию, утвержденными приказом Министра национальной экономики Республики Казахстан от 30 декабря 2014 года №195  ГУ "Аппарат акима Сарышаганского сельского округа" при уточнении и (или) корректировке бюджета на 2017 год не переутверждены и не внесены изменения и дополнения в бюджетную программу 027 "Ремонт и благоустройство объектов городов и сельских населенных пунктов в рамках Программы развития продуктивной занятости и массового предпринимательства" на сумму 2 855,0 тыс. тенге.</t>
  </si>
  <si>
    <t>пункт 4. В нарушение пункта 12 статьи 67 Бюджетного кодекса РК,  пункта 36 Правил составления и представления бюджетной заявки, утвержденных приказом Министра финансов Республики Казахстан от 24 ноября 2014 года №511  на 2017 год по программе 001 "Услуги по реализации государственной политики на местном уровне в области образования" по специфике 159 "Оплата прочих услуг и работ" для обоснования планируемых расходов по содержанию, обслуживанию, текущему ремонту зданий, помещений, оборудования и других основных средств не представлены копии договоров об оказании услуг, работ за текущий финансовый год, а в случае отсутствия договоров не приложены не менее трех прайс-листов по каждому виду приобретаемых услуг и работ, дефектный акт и сметная документация по текущему ремонту за текущий финансовый год на сумму 870,0 тыс. тенге.</t>
  </si>
  <si>
    <t>пункт 15. В нарушение пункта 187 Правил разработки, реализации, проведения мониторинга, оценки контроля Стратегического плана развития Республики Казахстан, Прогнозной схемы  территориально-пространственного развития страны, государственных программ, программ развития территорий, стратегических планов государственных органов, утвержденными Указом Президента Республики Казахстан от 04 марта 2010 года №931  План мероприятий по реализации "Программы развития Актогайского района на 2016-2020 годы" не утверждён акимом района.</t>
  </si>
  <si>
    <t>пункт 27. В нарушение пункта 49 Инструкции по проведению бюджетного мониторинга, утвержденной приказом Министра финансов Республики Казахстан от 30 ноября 2016 года № 629 не заполнена таблица "Показатели прямого результата" по 7-ми АБП 15-ти бюджетным программам</t>
  </si>
  <si>
    <t>пункт 29. В нарушение пункта 5 Правил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утвержденными постановлением Правительства РК от 22 сентября 2000 года №1428 в 3-х случаях установлены факты отсутствия в командировочных удостоверениях отметок о дате прибытия в пункт назначения и дате выбытия из пункта назначения.</t>
  </si>
  <si>
    <t xml:space="preserve">пункт 30. В нарушение подпункта 1) пункта 9 Правил оценки эффективности управления государственным имуществом, утвержденных  Приказом Министра национальной экономики Республики Казахстан от 11 марта 2015 года № 193 при составлении отчета за 2016 год Отделом не проведен анализ показателей по данным первичных источников (годовые финансовые отчеты, отчеты по исполнению планов развития). Так:
- в Отчете количество организаций, имеющих отрицательный финансовый результат отсутствует, тогда как согласно годовой финансовой отчетности финансовый результат ТОО  «Тоқырауын Су Жылу» за 2016 год отрицательный и сложился убыток 9 685,3 тыс. тенге, ТОО «Ақтоғай-Су» убыток 245,0 тыс. тенге. 
</t>
  </si>
  <si>
    <t xml:space="preserve">пункт 2. В нарушение пункта 12 статьи 67 Бюджетного кодекса РК,  пункта 60 Правил составления и представления бюджетной заявки, утвержденных приказом Министра финансов Республики Казахстан от 24 ноября 2014 года №511  пояснительные записки к бюджетным заявкам на 2017 и 2018 годы составлены не в полном объеме: не содержится описание путей улучшения ситуации и решения проблем, краткое описание достигнутых показателей результатов за отчетный финансовый год, достижения целей и планируемых целевых индикаторов, определенных в программе развития территории, отсутствует описание целей бюджетных программ и планируемых конечных результатов бюджетных программ, отсутствует описание прямых результатов бюджетных программ. </t>
  </si>
  <si>
    <t>пункт 17. В нарушение пункта 14 Правил разработки или корректировки, проведения необходимых экспертиз инвестиционного предложения государственного инвестиционного проекта, а также планирования, рассмотрения, отбора, мониторинга и оценки реализации бюджетных инвестиций, утвержденными приказом Министра национальной экономики РК от 5 декабря 2014 года №129, инвестиционное предложение, в том числе: информационные листы, пояснительные записки, заключения отраслевой экспертизы инвестиционного предложения, расчеты по возможным видам и способам финансирования и расчеты обоснования стоимости БИП, полистно не пропарафированы руководителем ГУ "Отдел жилищно-коммунального хозяйства, пассажирского транспорта, автомобильных дорог, строительства и жилищной инспекции района", ответственного за разработку инвестиционного предложения.</t>
  </si>
  <si>
    <t xml:space="preserve">Пункт 32. В нарушение пункта 11Плана счетов бухгалтерского учета государственных учреждений, утвержденного приказом Министра финансов Республики Казахстан от 15 июня 2010 года №281, пунктов 371 и 376Правил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стоимость годовой подписки на периодическую печать отнесена на счет 1319 "Прочие материалы", тогда как должны быть отнесены на счет 1420 "Расходы будущих периодов" с дальнейшим признанием на расходы отчетного периода по счету 7140 "Прочие операционные расходы" на общую сумму 47,5 тыс. тенге </t>
  </si>
  <si>
    <t xml:space="preserve">Пункт 31. В нарушение пункта 199Правил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 пунктов 10, 16 Плана счетов бухгалтерского учета государственных учреждений, утвержденного приказом Министра финансов Республики Казахстан от 15 июня 2010 года №281 (далее План счетов №281) Отделом запасы (сетевые фильтры) на общую сумму 2,4 тыс.тенге оприходованы и учтены в качестве основных средств на счете 2360 "Машины и оборудование", тогда как необходимо было учитывать как запасы на счете 1316 "Хозяйственные материалы и канцелярские принадлежности" </t>
  </si>
  <si>
    <t xml:space="preserve">Пункт 4. В нарушение  пункта 12 статьи 67 Бюджетного Кодекса РК, подпункта 4) статьи 8 Закона "О республиканском бюджете на 2018 -2020 годы", пункта 37 Правил составления и представления бюджетной заявки, утвержденных приказом Министра финансов Республики Казахстан от 24 ноября 2014 года №511  в 2018 году администраторами представлены расчеты не по форме 01-161 (приложение 48 к Правилам), предназначенной для служебных командировок внутри страны (отдел ветеринарии района,  отдел внутренней политики района), а также необоснованные расчеты по оплате командировочных расходов внутри страны - для расчета суточных расходов и расходов по найму помещений учтен МРП - 2428 тенге (применен  коэффициента инфляции 7% к 2269 тенге - МРП 2017 года), следовало 2405 тенге, что привело к завышению бюджетных ассигнований на 226,0 тыс. тенге, в том числе: по специфика 161 - отдел ветеринарии района запланировано 214,0 тыс. тенге, завышение на 105,4 тыс. тенге; по специфика 136 - отдел внутренней политики района запланировано 291,4 тыс. тенге, завышение на 120,6 тыс. тенге </t>
  </si>
  <si>
    <t xml:space="preserve">Пункт 6. В нарушение  пункта 12 статьи 67 Бюджетного Кодекса РК,  пункта 41Правил составления и представления бюджетной заявки, утвержденных приказом Министра финансов Республики Казахстан от 24 ноября 2014 года №511  на 2018 год  отделом образования района по специфике 421 "Капитальный ремонт помещений, зданий, сооружений, передаточных устройств" для обоснования планируемых расходов не представлено заключение государственной экспертизы по ОШ им. Талжанова с. Акмешет завышение на сумму 16 052,0 тыс. тенге  </t>
  </si>
  <si>
    <t xml:space="preserve">Пункт 2. В нарушение пункта 14 Правил исполнения бюджета и его кассового обслуживания, утвержденных приказом Министра финансов Республики Казахстан от 4 декабря 2014 года № 540  Отделом не истребованы расчеты и обоснования к проекту помесячного распределения сумм поступлений на 2017 год от управления государственных доходов по Нуринскому району и от администраторов районных бюджетных программ, ответственных за взимание неналоговых поступлений, поступлений от продажи основного капитала </t>
  </si>
  <si>
    <t xml:space="preserve">Пункт 3. В нарушение пункта 3 статьи 68 Бюджетного Кодекса Республики Казахстан, пунктов 66, 71 и 73 Правил составления и представления бюджетной заявки, утвержденных приказом Министра финансов Республики Казахстан от 24 ноября 2014 года №511  Отделом при рассмотрении бюджетных заявок на 2017  год:- не установлены несоответствия бюджетной заявки требованиям бюджетного законодательства Республики Казахстан;
- отсутствует информация по проектам бюджетных программ администраторов на предмет правильности выбора показателей результатов, наличия взаимоувязки показателей результатов с целями, целевыми индикаторами программ развития территорий, степени достижимости показателей результатов, а также их соответствия функциям, полномочиям, направлениям деятельности администратора бюджетных программ.Заключения по бюджетным заявкам и проектам бюджетных программ не направлены на рассмотрение районной бюджетной комиссии.
</t>
  </si>
  <si>
    <t xml:space="preserve">Пункт 5. В нарушение  пункта 12 статьи 67 Бюджетного Кодекса РК,  пункта 36 Правил составления и представления бюджетной заявки, утвержденных приказом Министра финансов Республики Казахстан от 24 ноября 2014 года №511  отделом образования района по специфике 159 «Оплата прочих услуг и работ» для обоснования планируемых расходов не представлены обосновывающие документы на 2018 год: на текущий ремонт здания ОШ им Абая п Шубаркуль - не приложена дефектная ведомость  на сумму 15 000,0 тыс. тенге </t>
  </si>
  <si>
    <t>Пункт 9. В нарушение пунктов 1,2 статьи 112 Бюджетного кодекса, пунктов 17, 18 Инструкции по проведению бюджетного мониторинга, утвержденной приказом Министра Финансов Республики Казахстан № 629 от 30 ноября 2016 года, Отделом не проводился ежемесячный анализ сумм недоимки по поступлениям в государственный бюджет в разрезе налогов и платежей за 2017 год по форме, согласно приложению 5 к Инструкции</t>
  </si>
  <si>
    <t xml:space="preserve">Пункт 11. В нарушение пункта 65  Методическими рекомендациями по проведению мониторинга стратегических и программных документов, стратегических планов государственных органов, включающих форму и порядок составления отчета о реализации, утвержденных Приказом Министра национальной экономики Республики Казахстан от 4 февраля 2016 года № 58  Отдел, являясь органом – разработчиком, допустил снижение плановых значений целевых индикаторов в ПРТ на 2017 год </t>
  </si>
  <si>
    <t xml:space="preserve">Пункт 12. В нарушение пункта 16 Правил разработки, реализации, проведения мониторинга, оценки контроля Стратегического плана развития Республики Казахстан, Прогнозной схемы  территориально-пространственного развития страны, государственных программ, программ развития территорий, стратегических планов государственных органов, утвержденными Указом Президента Республики Казахстан от  4 марта 2010 года №931 Отдел, являясь органом – разработчиком, принимал от всех органов – соисполнителей  отчеты о реализации ПРТ, в которых отсутствует информация о:
- невыполненных запланированных мероприятиях и причинах их невыполнения, влиянии невыполненных мероприятий на социально-экономическую, общественно-политическую ситуацию в регионе, стране; - сведения о результатах выездных мероприятий по определению степени выполнения мероприятий по реализации документа, связанных с реализацией бюджетных инвестиций;- информация об уровне удовлетворенности благополучателей, в том числе уровне фактического объема предоставленных государственных услуг от запланированных;
- сведения о проведенных контрольных мероприятиях, государственном аудите и экспертно-аналитических мероприятиях; - выводы и предложения, в том числе предложения по корректировке документа, объемам и источникам финансирования, об изменении действующего законодательства и другие. 
</t>
  </si>
  <si>
    <t>Пункт 13. В нарушение пункта 174 постановления Правительства Республики Казахстан от 29 ноября 2017 года №790 "Об утверждении Системы государственного планирования в Республики Казахстан" в Отдел отчет о реализации ПРТ представили с нарушением установленного срока с опозданием на 6 - 12 календарных дней, т.е.после 1 февраля - 6 органов - соисполнителей (аппарат акима района, отдел занятости и социальных программ района, отдел предпринимательства и промышленности района, ЦРБ района, отдел физической культуры и спорта, отдел земельных отношений) и не представили отчет  о реализации ПРТ - 2 органа - соисполнителя (отдел строительства района, отдел сельского хозяйства района)</t>
  </si>
  <si>
    <t xml:space="preserve">Пункт 15. В нарушение пункта 23 Правил разработки и утверждения (переутверждения) бюджетных программ (подпрограмм) и требования к их содержанию, утвержденных приказом Министра национальной экономики Республики Казахстан от 30 декабря 2014 года № 195 Отделом не подготовлены замечания и предложения по проектам БП, а также не сообщено об их отсутствии по 40 АБП </t>
  </si>
  <si>
    <t xml:space="preserve">Пункт 16.  В нарушение пункта 13 Правил разработки и утверждения (переутверждения) бюджетных программ (подпрограмм) и требования к их содержанию, утвержденных приказом Министра национальной экономики Республики Казахстан от 30 декабря 2014 года № 195  в представленных БП по 22 АБП указаны задачи, не предусмотренные формой согласно Приложения 2 к Правилами  </t>
  </si>
  <si>
    <t xml:space="preserve">Пункт 17.  В нарушение подпункта 8) пункта 13, подпункта 8) пункта 15 Правил разработки и утверждения (переутверждения) бюджетных программ (подпрограмм) и требования к их содержанию, утвержденных приказом Министра национальной экономики Республики Казахстан от 30 декабря 2014 года № 195  не указаны конечные результаты по БП по 22 АБП </t>
  </si>
  <si>
    <t xml:space="preserve">Пункт 18.  В нарушение подпункта 8) пункта 15Правил разработки и утверждения (переутверждения) бюджетных программ (подпрограмм) и требования к их содержанию, утвержденных приказом Министра национальной экономики Республики Казахстан от 30 декабря 2014 года № 195  конечные результаты БП не отражают качественный итог реализации БП путем определения его количественного показателя, конкретной даты его достижения и они не выражены в абсолютных, относительных или процентных величинах, в том числе по:
- отделу жилищно-коммунального хозяйства, пассажирского транспорта, автомобильных дорог, строительства и жилищной инспекцией района по 9-ти БП (492012, 492015, 492016, 492018, 492020, 492021, 492023, 492026, 492045);
- отделу культуры и развития языков района по 3-м БП (455007) 
</t>
  </si>
  <si>
    <t xml:space="preserve">Пункт 19. В нарушение подпункта 6) пункта 15 Правил разработки и утверждения (переутверждения) бюджетных программ (подпрограмм) и требования к их содержанию, утвержденных приказом Министра национальной экономики Республики Казахстан от 30 декабря 2014 года № 195   аппаратом маслихата района по БП 112003:- в строке «Вид бюджетной программы» по строке «в зависимости от уровня государственного управления» указано "повышение уровня правового и инфармационно-аналитического обеспечения депутатов районного малихата", когда Правилами определено «районные (городские)»;- по строке «в зависимости от содержания» указано "эффективное и рациональное использование, выделенных бюджетных средств на содержание аппарата",  когда Правилами определено "осуществление капитальных расходов";аппаратом акима Нуринского района по БП 122003:- в строке «Вид бюджетной программы» по строке «в зависимости от уровня государственного управления» указано "утверждаемая в составе бюджета района", когда Правилами определено «районные (городские)»;- по строке «в зависимости от содержания» указано "приобретение ОС и ТМЦ для укрепления материально-технической базы аппарата", когда Правилами определено "осуществление капитальных расходов";отделом ветеринарии района по БП 473007, 473010- в строке «Вид бюджетной программы» по строке «в зависимости от уровня государственного управления» указано "одел ветеринарии района (горда областного значения)", когда Правилами определено «районные (городские)»;- отделом культуры и развития языков района, отделом экономики и финансов района по БП 455001, 455003:- в строке «Вид бюджетной программы» по строке «в зависимости от уровня государственного управления» указано "утверждаемая в составе бюджета района", когда Правилами определено «районные (городские)»
</t>
  </si>
  <si>
    <t xml:space="preserve">Пункт 20.  В нарушение подпункта 14) пункта 15 Правил разработки и утверждения (переутверждения) бюджетных программ (подпрограмм) и требования к их содержанию, утвержденных приказом Министра национальной экономики Республики Казахстан от 30 декабря 2014 года № 195  показатели прямого результата отделом ветеринарии района по БП 473007, БП 473010 отражены в процентных величинах, тогда как должны отражаться в абсолютных величинах </t>
  </si>
  <si>
    <t xml:space="preserve">Пункт 21.  В нарушение подпунктов 2),3) пункта 1 статьи 124 Бюджетного Кодекса РК, подпункта 14) пункта 15 Правил разработки и утверждения (переутверждения) бюджетных программ (подпрограмм) и требования к их содержанию, утвержденных приказом Министра национальной экономики Республики Казахстан от 30 декабря 2014 года № 195 отделом культуры и развития языков района по БП 455001 отражен показатель прямого результата - "составление отчетности по исполнению районного бюджета и представление в центральный уполномоченный орган по исполнению бюджета", что не входит в объем выполняемых государственных функций, полномочий данного государственного органа </t>
  </si>
  <si>
    <t xml:space="preserve">Пункт  23. В нарушение пункта 49 Инструкции по проведению бюджетного мониторинга, утвержденного приказом Министра финансов Республики Казахстан от 30 ноября 2016 года  № 629  по данным отчетов отдела ветеринарии района  перечень показателей прямого результата (по БП 473007, 473010) не соответствуют утвержденной БП, а также плановые значения показателей прямого результата по БП 473007 занижены, а именно "количество отловленных голов бродячих собак и кошек" в утвержденной БП план - 314 голов, в отчете о реализации  план - 227 голов и факт - 227 голов.Соответственно, по данным отчета показатель прямого результата БП  достигнут за счет не обоснованного занижения планового значения </t>
  </si>
  <si>
    <t>Пункт  22. В нарушение пункта 49  Инструкции по проведению бюджетного мониторинга, утвержденного приказом Министра финансов Республики Казахстан от 30 ноября 2016 года  № 629  по данным отчетов отдела ветеринарии района цели по БП 473007, 473010 не соответствуют целям в утвержденных БП</t>
  </si>
  <si>
    <t xml:space="preserve">Пункт 24. В нарушение подпункта 1) пункта 8 Правил предоставления мер социальной поддержки специалистам в области здравоохранения, образования, социального обеспечения, культуры, спорта и агропромышленного комплекса, прибывшим для работы и проживания в сельские населенные пункты, утвержденных  приказом Министра национальной экономики Республики Казахстан от 6 ноября 2014 года № 72 Отделом приняты заявления для получения мер социальной поддержки в сумме 5 082,6 тыс. тенге от 32 специалистов не по форме согласно приложению 1 к Правилам </t>
  </si>
  <si>
    <t xml:space="preserve">Пункт 25. В нарушение пункта 6 Правил проведения инвентаризации в государственных учреждениях», утвержденных приказом Министра финансов Республики Казахстан от 22 августа 2011 года №423  инвентаризационную комиссию в 2016 году возглавлял заведующий сектором по государственным закупкам и учету коммунальной собственности, в 2017 году заведующая сектором по исполнению бюджета, тогда как должен возглавлять руководитель или заместитель руководителя Отдела </t>
  </si>
  <si>
    <t xml:space="preserve">Пункт 26. В нарушение пункта 20 Правил проведения инвентаризации в государственных учреждениях», утвержденных приказом Министра финансов Республики Казахстан от 22 августа 2011 года №423 , Приложения 111 Альбома форм бухгалтерской документации для государственных учреждений, утвержденных приказом и.о. Министра финансов Республики Казахстан от 2 августа 2011 года №390  в инвентаризационной описи за 2017 год на каждой странице описи не указано прописью число порядковых номеров долгосрочных активов и общий итог количества вышеуказанных активов в натуральных показателях, записанных на каждой странице </t>
  </si>
  <si>
    <t>Пункт 27. В нарушение пункта 280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за проверяемый период приказом руководителя Отдела приобретенные активы не закреплены за материально-ответственными лицами</t>
  </si>
  <si>
    <t xml:space="preserve">Пункт 28. В нарушение пункта 19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с лицами ответственными за материальные ценности за период с июля 2016 года по 2017 год, не заключались договора о полной материальной ответственности </t>
  </si>
  <si>
    <t>Пункт 33. В нарушение пункта 26 Правил ведения бухгалтерского учета в государственных учреждениях, утвержденных приказом  Министра финансов Республики Казахстан от 3 августа 2010 года № 393 Учреждением не ведутся оборотные ведомости (Приложение 4 - объяснительная на 1 листе).</t>
  </si>
  <si>
    <t>Пункт 29. В нарушение пункта 5 Правил 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Казахстан,утвержденных постановлением Правительства Республики Казахстан от 22 сентября 2000 года №1428  в Отделе за проверяемый период не ведется журнал регистрации лиц убывших и прибывших в командировку по форме согласно Приложений 1,2 к Правилам, кроме того отсутствует приказ о назначении ответственного лица за ведение данных журналов и за производство отметок в командировочных удостоверениях</t>
  </si>
  <si>
    <t xml:space="preserve">Пункт 30. В нарушение пункта 4 статьи 5 Закона Республики Казахстан от 04 декабря 2015 года «О государственных закупках» , пункта 13 Правил осуществления государственных закупок №648 Отделом дважды  в августе 2017 года вносились изменения и дополнения в годовой план государственных закупок, тогда как предусмотрено не более одного раза в месяц </t>
  </si>
  <si>
    <t xml:space="preserve">Пункт 34. В нарушение подпункта 1) пункта 9 Правил  оценки эффективности управления государственным имуществом", утвержденными приказом Министра национальной экономики Республики Казахстан от 11 марта 2015 года №193  Отделом допускаются систематические нарушения при составлении отчета о результатах деятельности местного исполнительного органа по управлению государственным имуществом. Так в отчете:- количество организаций, имеющих отрицательный финансовый результат указано "1", тогда как согласно отчета по исполнению планов развития за 2016 год отрицательный финансовый результат сложился еще по 3-м организациям, в том числе: КГКП "Ясли - сад "Балбобек" отдела образования Нуринского района" убыток 6,1 тыс.тенге, КГКП "Ясли - сад "Алтын Ден" отдела образования Нуринского района" убыток 2,0 тыс. тенге,  КГКП "Дом культуры Нуринского района" убыток 94,1 тыс.тенге;-  количество организаций, имеющих положительный финансовый результат указано "4", тогда как согласно отчета по исполнению планов развития за 2016 год количество таких организаций составляет "2", в том числе КГП "Нуринская районная ветеринарная станция" прибыль 11,0 тыс. тенге и КГКП "Детская школа искусств" отдела образования Нуринского района" прибыль 65,4 тыс. тенге </t>
  </si>
  <si>
    <t xml:space="preserve">пункт 17. В нарушение пункта 5 Правило служебных командировках в пределах Республики Казахстан работников государственных учреждений, содержащихся за счет средств государственного бюджета, а также депутатов Парламента Республики Казахстан, утвержденных постановлением Правительства Республики Казахстан от 22 сентября 2000 года № 1428 Учреждением не ведется журнал учета работников, выбывающих в командировку и прибывающих из командировки </t>
  </si>
  <si>
    <t xml:space="preserve">пункт 3. В нарушение пункта 29 Правил исполнения бюджета и его кассового обслуживания, утвержденных приказом Министра финансов Республики Казахстан от 4 декабря 2014 года №540Учреждением, при внесение изменений в сводный план поступлений не истребованы от Управления государственных доходов по Улытаускому району заявки  на изменение планов поступлений доходов с прилагаемыми расчетами и обоснованиями  </t>
  </si>
  <si>
    <t xml:space="preserve">пункт 5. В нарушение пункта 12 статьи 67 Бюджетного кодекса РК,  пункта 60 Правил составления и представления бюджетной заявки, утвержденных приказом Министра финансов Республики Казахстан от 24 ноября 2014 года №511  пояснительные записки к бюджетным заявкам на 2017 и 2018 годы составлены не в полном объеме: не содержится краткое описание достигнутых показателей результатов за отчетный финансовый год, описание путей улучшения ситуации и решения проблем, краткое описание достигнутых показателей результатов за отчетный финансовый год, достижения целей и планируемых целевых индикаторов, определенных в программе развития территории; отсутствует описание целей БП и планируемых конечных результатов БП, отсутствует описание прямых результатов бюджетных программ  </t>
  </si>
  <si>
    <t xml:space="preserve">пункт 9. В нарушение подпункта 1) пункта 193 Правил разработки, реализации, проведения мониторинга, оценки контроля Стратегического плана развития Республики Казахстан, Прогнозной схемы  территориально-пространственного развития страны, государственных программ, программ развития территорий, стратегических планов государственных органов, утвержденными Указом Президента Республики Казахстан от 4 марта 2010 года № 931  и пункта 46 Методикой по разработке Стратегического плана развития Республики Казахстан, Прогнозной схемы территориального-пространственного развития страны, государственных и правительственных программ, стратегических планов государственных органов, и программ развития территорий, утвержденной приказом Министра национальной экономики Республики Казахстан от 4 февраля 2016 года № 58, отчет о реализации ПРТ направлен позже установленного срока следующими органами - соисполнителями:
- ГУ "Отдел образование  Улытауского района" - на 24 календарных дней;
- КГУ "Центральная районная больница  Улытауского района" - на 20 календарных дней;
- ГУ «Отдел внутренных дел Улытауского района» - на 19 календарных дней.
- КГУ "Центр занятости населения Улытауского района" - на 20 календарных дней.
</t>
  </si>
  <si>
    <t xml:space="preserve">Пункт 10. В нарушение пункта 188 Правил разработки, реализации, проведения мониторинга, оценки контроля Стратегического плана развития Республики Казахстан, Прогнозной схемы  территориально-пространственного развития страны, государственных программ, программ развития территорий, стратегических планов государственных органов, утвержденными Указом Президента Республики Казахстан от 4 марта 2010 года № 931  Учреждением, как органом ответственным за разработку ПРТ, не по всем целям определены конкретные действия (мероприятия)  по реализации ПРТ за 2017 год с определением сроков, исполнителей, форм завершения, необходимых затрат. Так,
1. ГУ "Отдел образование  Улытауского района":
‐  для достижения цели "Обеспечение качество и доступности образования, повышение эффективности системы охраны прав и защиты законных интересов детей" запланированы 17 целевых индикатора, по 8 которых не определены мероприятия;
2. КГУ "Центральная районная больница  Улытауского района":
‐  для достижения цели "Улучшение здоровья населения Улытауского района для обеспечения устойчивого социально – демографического развития" запланированы 9 целевых индикатора, по 4 которых не определены мероприятия;
3. ГУ "Отдел занятости и социальных программ Улытауского района":
- для достижения цели "Эффективная система социальной защиты граждан" запланированы 11 целевых индикатора, по 4 которых не определены мероприятия;
4. ГУ "Отдел предпринимательства и промышленности Улытауского района":
‐ для достижения цели "Развитие туристской  Улытауского района" запланированы 3 целевых индикатора, по 2 которых не определены мероприятия;
5. ГУ «Отдел внутренных дел Улытауского района»:
‐  для достижения цели "Безопасность, работа по обеспечению полноты учета и регистрации заявлений и сообщений о преступлениях, достижению объективных статических данных преступности" запланированы 11 целевых индикатора, по  которым не определены мероприятия;
6. ГУ «Отдел   жилищно-коммунального хозяйства, пассажирского транспорта,  автомобильных дорог  и жилищной инспекции Улыттауского района»:
‐ для достижения цели "Информационное общество" запланированы 3 целевых индикатора, по  которым не определены мероприятия;
‐ для достижения цели "Реконструкция жилищно- коммунального хозяйства" запланированы 3 целевых индикатора, по 2 которых не определены мероприятия;
‐ для достижения цели "Обеспечение экологической безопасности и охрана окружающей среды" запланированы 12 целевых индикатора, по  которым не определены мероприятия;
7. ГУ "Отдел земельных отношений Улытауского района":
‐  для достижения цели "Вовлечение земель сельхоз назначения в оборот и увеличение доходной части районного бюджета" запланированы 3 целевых индикатора, по  которым не определены мероприятия;
8. ГУ "Аппарат акима Улытауского района":
‐ для достижения цели "Повышение доступности предоставляемых государственных услуг для граждан и организаций" запланированы 1 целевой индикатор, по  которому не определены мероприятия.
</t>
  </si>
  <si>
    <t xml:space="preserve">пункт 13. В нарушение пункта 50 Инструкцией по проведению бюджетного мониторинга, утвержденной приказом Министра финансов Республики Казахстан от 30 ноября 2016 года № 629в представленных АБП пояснительных записках к отчетом о реализации БП отсутствует:
 - мероприятия, на которые были использованы предусмотренные средства по текущим бюджетным программам, в разрезе бюджетных; инвестиционных проектов (далее - БИП) по бюджетным программам развития;
- анализ достижения показателей результатов БП с описанием достигнутых показателей прямого и конечного результата;
- анализ достижения показателей результатов в соотношении к проценту освоения бюджетных средств по БП (ГУ "Отдел строительства Улытауского района", ГУ "Отдел занятости и социальных программ Улытауского района", ГУ "Отдел жилищно-коммунального хозяйства, пассажирского транспорта,  автомобильных дорог и жилищной инспекции Улытауского района", ГУ "Отдел образование Улытауского района, ГУ «Аппарат акима Аманкелдинского сельского округа Улытауского района») </t>
  </si>
  <si>
    <t xml:space="preserve">пункт 14. В нарушение пункта 49 Инструкцией по проведению бюджетного мониторинга, утвержденной приказом Министра финансов Республики Казахстан от 30 ноября 2016 года № 629  отсутствует таблицы "Показатели прямого результата" по 3-м АБП 10-ти бюджетных программ:
- ГУ "Отдел культуры и развития языков Улытауского района" по программам: 007 «Развития государственного языка и других языков народа Казахстана», 006 «Функционирование районных (городских) библиотек», 003 «Поддержка культурно-досуговой работы»;
- ГУ "Аппарат акима Мибулакского сельского округа" по программам: 008 "Освещение улиц населенных пунктов", 009 «Обеспечение санитарии населенных пунктов», 011 "Благоустройство и озеленение населенных пунктов", 013 «Обеспечение функционирование автомобильных дорог в сельских округах», 014 "Функционирование системы водоснабжения и водоотведения", 022 "Капитальные расходы государственного органа";
- ГУ "Отдел сельского хозяйства Улытауского района" по программе 006 "Капитальные расходы государственного органа";
</t>
  </si>
  <si>
    <t xml:space="preserve">пункт 15. В нарушение пункта 49Инструкцией по проведению бюджетного мониторинга, утвержденной приказом Министра финансов Республики Казахстан от 30 ноября 2016 года № 629 в строках «Конечные результаты бюджетной программы» не указаны количественно измеряющие достижение цели бюджетной программы, обусловленные достижением прямых результатов по 2-м АБП 7-ми бюджетным программам:
- ГУ "Аппарат акима Аманкелдинского сельского округа" по программам: 008 "Освещение улиц населенных пунктов", 009 «Обеспечение санитарии населенных пунктов», 014 "Функционирование системы водоснабжения и водоотведения";
- ГУ "Отдел занятости и социальных программ Улытауского района" по программам: 006 «Оказание жилищной помощи»; 005 «Государственная адресная социальная помощь», 007 «Социальная помощь отдельным категориям нуждающихся граждан по решениям местных представительных органов», 014 «Оказание социальной помощи нуждающимся гражданам на дому». </t>
  </si>
  <si>
    <t xml:space="preserve">Пункт 20. В нарушение подпункта 1) пункта 9 Правил оценки эффективности управления государственным имуществом, утвержденных приказом Министра национальной экономики Республики Казахстан от 11 марта 2015 года №193 при составлении отчета за 2015 год Отделом не проведен глубокий и тщательный анализ показателей по данным первичных источников (годовые финансовые отчеты, отчеты по исполнению планов развития). Так:
- в Отчете количество организаций, имеющих отрицательный финансовый результат показан цифрой "0", тогда как согласно годовой финансовой отчетности КГП «Жезбұлақ» имеет убыток 17 894,0 тыс. тенге.
Также согласно финансовой отчетности получен убыток КГКП «Культурно – досуговый центр п. Жезды» 393,6 тыс. тенге, КГП «Улытауское районное многоотраслевое коммунальное  предприятия» в размере 41 957,0 тыс. тенге. </t>
  </si>
  <si>
    <t xml:space="preserve">Пункт 21. Аналогично, в нарушение подпункта 1) пункта 9 Правил оценки эффективности управления государственным имуществом, утвержденных приказом Министра национальной экономики Республики Казахстан от 11 марта 2015 года №193 при составлении отчета за 2016 год Отделом также не проведен анализ показателей по данным первичных источников (годовые финансовые отчеты, отчеты по исполнению планов развития). Так:
- в Отчете количество организаций, имеющих отрицательный финансовый результат показан цифрой "0", тогда как согласно годовой финансовой отчетности за 2016 год, финансовой результат КГП "Улытауская районная   ветеринарная станция" отрицательный и имеет убыток 14 324,3 тыс. тенге,  КГП «Жезбұлақ» отрицательный и имеет убыток 5 759,0 тыс. тенге, КГП «Улытауское районное многоотраслевое коммунальное  предприятия» отрицательный и имеет убыток 42 380,0 тыс. тенге, ТОО «Улытау-Тасбулак» отрицательный и имеет убыток 18 973,9 тыс. тенге, КГКП «Культурно – досуговый центр п. Жезды» отрицательный и имеет убыток 1 109,4 тыс. тенге.
</t>
  </si>
  <si>
    <t xml:space="preserve">пункт 11. В нарушение подпункта 7) пункта 15 Правил разработки и утверждения (переутверждения) бюджетных программ (подпрограмм) и требований к их содержанию, утвержденных Приказом Министра национальной экономики Республики Казахстан от 30 декабря 2014 года №195  в   бюджетных программах 3 АБП в строке «Цель бюджетной программы» в бюджетных программах 040 «Реализация мер по содействию экономическому развитию регионов в рамках Программы развития регионов до 2020 года» не приведены определенный результат в увязке с целями программы развития территории, полномочиями, определенными положениями государственных органов и другими нормативными правовыми актами, который предполагается достичь при выполнении бюджетной программы:
 - ГУ «Аппарат акима поселка Жезди  Улытауского района» - 1 285,0 тыс. тенге;
 - ГУ «Аппарат акима поселка Карсакпай Улытауского района» - 5 206,0 тыс. тенге;
 - ГУ «Аппарат акима Коскольского сельского округа Улытауского района» - 800,0 тыс. тенге.
</t>
  </si>
  <si>
    <t xml:space="preserve">Пункт 12. В нарушение подпункта 8) пункта 15 Правил разработки и утверждения (переутверждения) бюджетных программ (подпрограмм) и требований к их содержанию, утвержденных Приказом Министра национальной экономики Республики Казахстан от 30 декабря 2014 года №195  в   бюджетных программах 4 АБП в строке «Конечные  результаты бюджетной программы» показатели бюджетных программ не является количественно измеримыми и не выражены в абсолютных, относительных или процентных величинах, либо отсутствует:
- ГУ "Отдел жилищно-коммунального хозяйства, пассажирского транспорта,  автомобильных дорог и жилищной инспекции Улытауского района" -  492015 «Освещение улиц в населенных пунктах» - 162 004,0 тыс. тенге; 
- ГУ "Отдел строительства Улытауского района" – 467011 «Развития объектов культуры» - 111 500,0 тыс. тенге, 467010 «Развития объектов сельского хозяйства» - 200,0 тыс. тенге, 467 005 «Развития коммунального хозяйства» - 108 674,0 тыс. тенге;
- ГУ "Отдел занятости и социальных программ Улытауского района" – 451006 «Оказание жилищной помощи» - 2 140,0 тыс. тенге;
– ГУ «Отдел культуры и развития языков Улытауского района»  455007 «Развития государственного языка и других языков народа Казахстана» - 600,0 тыс. тенге </t>
  </si>
  <si>
    <t> СВОДНЫЙ РЕЕСТР</t>
  </si>
  <si>
    <t xml:space="preserve">пункт 18. В нарушение подпункта 7) пункта 15 Правил разработки и утверждения (переутверждения) бюджетных программ (подпрограмм) и требования к их содержанию, утвержденными приказом Министра национальной экономики Республики Казахстан от 30 декабря 2014 года №195 ГУ "Аппарат акима Карабулакского сельского округа" цель бюджетных программ не увязана с полномочиями, определёнными положениями государственных органов и другими нормативными актами, которые предполагается достичь при выполнении бюджетных программ.
 пункт 19. В нарушение подпункта 8) пункта 15 Правил №195 по бюджетным программам, направленным на обеспечение деятельности государственных учреждений по осуществлению государственных функций, полномочий и оказанию вытекающих из них государственных услуг, имеющих постоянный характер, конечные результаты определены с указанием показателей.
 пункт 20. В нарушение подпункта 9) пункта 15 Правил №195 в строке "Описание (обоснование) бюджетной программы" не раскрыта взаимоувязка планируемых бюджетных средств с целями, целевыми индикаторами, определенными в программе развития территории, либо с полномочиями, определенными в положении о государственном органе, не содержится обоснование планируемых бюджетных средств бюджетных программ, а также причины отклонения от сумм текущего финансового года, не содержатся способы и методы достижения цели бюджетной программы.
пункт 21. В нарушение подпункта 14) пункта 15 Правил №195 допущено дублирование прямых и конечных результатов между собой в пределах одной бюджетной программы (подпрограммы).
пункт 22. В нарушение подпункта 14) пункта 15 Правил №195 показатели прямого результата отражены в денежном выражении.
пункт 24. В нарушение пункта 23 Правил №195 приказы и приложения к приказам руководителей по утверждению бюджетных программ 5-ти администраторов бюджетных программ не парафированы руководителями структурных подразделений государственных органов.
</t>
  </si>
  <si>
    <t xml:space="preserve">пункт 18. В нарушение подпункта 7) пункта 15 Правил разработки и утверждения (переутверждения) бюджетных программ (подпрограмм) и требования к их содержанию, утвержденными приказом Министра национальной экономики Республики Казахстан от 30 декабря 2014 года №195 ГУ "Аппарат акима Шабанбайбийского сельского округа" цель бюджетных программ не увязана с полномочиями, определёнными положениями государственных органов и другими нормативными актами, которые предполагается достичь при выполнении бюджетных программ.
 пункт 19. В нарушение подпункта 8) пункта 15 Правил №195 по бюджетным программам, направленным на обеспечение деятельности государственных учреждений по осуществлению государственных функций, полномочий и оказанию вытекающих из них государственных услуг, имеющих постоянный характер, конечные результаты определены с указанием показателей.
 пункт 20. В нарушение подпункта 9) пункта 15 Правил №195 в строке "Описание (обоснование) бюджетной программы" не раскрыта взаимоувязка планируемых бюджетных средств с целями, целевыми индикаторами, определенными в программе развития территории, либо с полномочиями, определенными в положении о государственном органе, не содержится обоснование планируемых бюджетных средств бюджетных программ, а также причины отклонения от сумм текущего финансового года, не содержатся способы и методы достижения цели бюджетной программы.
пункт 21. В нарушение подпункта 14) пункта 15 Правил №195 допущено дублирование прямых и конечных результатов между собой в пределах одной бюджетной программы (подпрограммы).
пункт 22. В нарушение подпункта 14) пункта 15 Правил №195 показатели прямого результата отражены в денежном выражении.
пункт 23. В нарушение подпункта 5) пункта 15 Правил №195  ГУ "Аппарат акима Шабанбайбийского сельского округа" по программе 001 "Услуги по обеспечению деятельности акима  района в городе, города районного значения, поселка, села, сельского округа" в строке "Нормативная правовая основа бюджетной программы" указано постановление Правительства РК от 29 декабря 2007 года №1400 "О системе оплаты труда гражданских служащих, работников организаций, содержащихся за счет средств государственного бюджета, работников казенных предприятий" утратившее силу в декабре 2015 года.
пункт 24. В нарушение пункта 23 Правил №195 приказы и приложения к приказам руководителей по утверждению бюджетных программ 5-ти администраторов бюджетных программ не парафированы руководителями структурных подразделений государственных органов.
</t>
  </si>
  <si>
    <t>пункт 18. В нарушение подпункта 7) пункта 15 Правил разработки и утверждения (переутверждения) бюджетных программ (подпрограмм) и требования к их содержанию, утвержденными приказом Министра национальной экономики Республики Казахстан от 30 декабря 2014 года №195 ГУ "Отдел ветеринарии"   цель бюджетных программ не увязана с полномочиями, определёнными положениями государственных органов и другими нормативными актами, которые предполагается достичь при выполнении бюджетных программ.                                                                                                                                         пункт 20. В нарушение подпункта 9) пункта 15 Правил №195 в строке "Описание (обоснование) бюджетной программы" не раскрыта взаимоувязка планируемых бюджетных средств с целями, целевыми индикаторами, определенными в программе развития территории, либо с полномочиями, определенными в положении о государственном органе, не содержится обоснование планируемых бюджетных средств бюджетных программ, а также причины отклонения от сумм текущего финансового года, не содержатся способы и методы достижения цели бюджетной программы.                                                                                                    пункт 22. В нарушение подпункта 14) пункта 15 Правил №195 показатели прямого результата отражены в денежном выражении.</t>
  </si>
  <si>
    <t>пункт 25. В нарушение пункта 2 статьи 32 Бюджетного кодекса РК, пунктов 3, 24-1 Правил разработки и утверждения (переутверждения) бюджетных программ (подпрограмм) и требования к их содержанию, утвержденными приказом Министра национальной экономики Республики Казахстан от 30 декабря 2014 года №195  ГУ "Отдел ветеринарии"не разработаны бюджетные программы 107 "Проведение мероприятий за счет резерва местного исполнительного органа на неотложные затраты" на сумму 2 605,0 тыс. тенге соответственно.</t>
  </si>
  <si>
    <t>пункт 18. В нарушение подпункта 7) пункта 15 Правил разработки и утверждения (переутверждения) бюджетных программ (подпрограмм) и требования к их содержанию, утвержденными приказом Министра национальной экономики Республики Казахстан от 30 декабря 2014 года №195 ГУ "Отдел сельского хозяйства" цель бюджетных программ не увязана с полномочиями, определёнными положениями государственных органов и другими нормативными актами, которые предполагается достичь при выполнении бюджетных программ.
 пункт 19. В нарушение подпункта 8) пункта 15 Правил №195 по бюджетным программам, направленным на обеспечение деятельности государственных учреждений по осуществлению государственных функций, полномочий и оказанию вытекающих из них государственных услуг, имеющих постоянный характер, конечные результаты определены с указанием показателей.
 пункт 20. В нарушение подпункта 9) пункта 15 Правил №195 в строке "Описание (обоснование) бюджетной программы" не раскрыта взаимоувязка планируемых бюджетных средств с целями, целевыми индикаторами, определенными в программе развития территории, либо с полномочиями, определенными в положении о государственном органе, не содержится обоснование планируемых бюджетных средств бюджетных программ, а также причины отклонения от сумм текущего финансового года, не содержатся способы и методы достижения цели бюджетной программы.
пункт 22.  В нарушение подпункта 14) пункта 15 Правил №195 показатели прямого результата отражены в денежном выражении.                                                                                    пункт 24. В нарушение пункта 23 Правил №195 приказы и приложения к приказам руководителей по утверждению бюджетных программ 5-ти администраторов бюджетных программ не парафированы руководителями структурных подразделений государственных органов.</t>
  </si>
  <si>
    <t>пункт 10. В нарушение пункта 12 статьи 67 Бюджетного кодекса РК,  пунктов 30 и 36Правил составления и представления бюджетной заявки, утвержденных приказом Министра финансов Республики Казахстан от 24 ноября 2014 года №511 на 2018 год по программе ГУ "Отдел сельского хозяйства" 001 "Услуги по реализации государственной политики на местном уровне в сфере сельского хозяйства" форма 01-144 предназначенная для расчета расходов по специфике 144 "Приобретение топлива, горюче-смазочных материалов" на приобретение твёрдого топлива для отопления здания, форма 01-159 предназначенная для расчета расходов по специфике 159 "Оплата прочих услуг и работ" по содержанию, обслуживанию, текущему ремонту зданий, помещений, оборудования и других основных средств не соответствуют Приложениям 35, 46 Правил №511 соответственно. Отделом заполнена форма 03-159, которая Правилами №511 вообще не предусмотрена.</t>
  </si>
  <si>
    <t>пункт 18. В нарушение подпункта 7) пункта 15 Правил разработки и утверждения (переутверждения) бюджетных программ (подпрограмм) и требования к их содержанию, утвержденными приказом Министра национальной экономики Республики Казахстан от 30 декабря 2014 года №195 ГУ "Отдел физической культуры и спорта цель бюджетных программ не увязана с полномочиями, определёнными положениями государственных органов и другими нормативными актами, которые предполагается достичь при выполнении бюджетных программ.
 пункт 19. В нарушение подпункта 8) пункта 15 Правил №195 по бюджетным программам, направленным на обеспечение деятельности государственных учреждений по осуществлению государственных функций, полномочий и оказанию вытекающих из них государственных услуг, имеющих постоянный характер, конечные результаты определены с указанием показателей.
 пункт 20. В нарушение подпункта 9) пункта 15 Правил №195 в строке "Описание (обоснование) бюджетной программы" не раскрыта взаимоувязка планируемых бюджетных средств с целями, целевыми индикаторами, определенными в программе развития территории, либо с полномочиями, определенными в положении о государственном органе, не содержится обоснование планируемых бюджетных средств бюджетных программ, а также причины отклонения от сумм текущего финансового года, не содержатся способы и методы достижения цели бюджетной программы                                                                                                             пункт 22. В нарушение подпункта 14) пункта 15 Правил №195 показатели прямого результата отражены в денежном выражении.</t>
  </si>
  <si>
    <t>пункт 3. В нарушение пункта 12 статьи 67 Бюджетного кодекса РК,  пунктов 30 и 36 Правил составления и представления бюджетной заявки, утвержденных приказом Министра финансов Республики Казахстан от 24 ноября 2014 года №511  на 2017 и 2018 годы ГУ "Отдел образования"  по программе 001 "Услуги по реализации государственной политики на местном уровне в области образования" форма 02-144 предназначенная для расчета расходов по специфике 144 "Приобретение топлива, горюче-смазочных материалов" на приобретение жидкого топлива для отопления здания ГУ "Отдел образования" с автономной системой отопления, форма 01-159 предназначенная для расчета расходов по специфике 159 "Оплата прочих услуг и работ" по содержанию, обслуживанию, текущему ремонту зданий, помещений, оборудования и других основных средств не соответствуют Приложениям 35, 46 Правил №511 соответственно.</t>
  </si>
  <si>
    <t>пункт 6. В нарушение пункта 12 статьи 67 Бюджетного кодекса РК,  пункта 27 Правил №511 на 2018 год, ГУ "Отдел образования"  по программе 003 "Общеобразовательное обучение", специфике 141 "Приобретение продуктов питания" в результате не правильного расчёта завышены ассигнования в общей сумме 7 240,0 тыс. тенге.</t>
  </si>
  <si>
    <t>пункт 7. В нарушение пункта 12 статьи 67 Бюджетного кодекса РК,  пункта 36 Правил составления и представления бюджетной заявки, утвержденных приказом Министра финансов Республики Казахстан от 24 ноября 2014 года №511  ГУ "Отдел образования"  на 2017 год  по специфике 159 "Оплата прочих услуг и работ" для обоснования планируемых расходов по содержанию, обслуживанию, текущему ремонту зданий, помещений, оборудования и других основных средств не представлены копии договоров об оказании услуг, работ за текущий финансовый год, а в случае отсутствия договоров не приложены не менее трех прайс-листов по каждому виду приобретаемых услуг и работ, дефектный акт и сметная документация по текущему ремонту за текущий финансовый год, кроме расходов по вывозу мусора, по программе 003 "Общеобразовательное обучение" на сумму 92 785,0 тыс. тенге и по программе 009 "Обеспечение деятельности организаций дошкольного воспитания и обучения" на сумму      12 052,0 тыс. тенге</t>
  </si>
  <si>
    <t>пункт 8. В нарушение пункта 12 статьи 67 Бюджетного кодекса РК,  пункта 31Правил составления и представления бюджетной заявки, утвержденных приказом Министра финансов Республики Казахстан от 24 ноября 2014 года №511  ГУ "Отдел образования" на 2017 год по программе 009 "Обеспечение деятельности организаций дошкольного воспитания и обучения" по специфике 149 "Приобретение прочих запасов" не предоставлены документы, обосновывающие единицу стоимости товаров на сумму 2 700,0 тыс. тенге.</t>
  </si>
  <si>
    <t>пункт 9. В нарушение пункта 12 статьи 67 Бюджетного кодекса РК,  пункта 34 Правил составления и представления бюджетной заявки, утвержденных приказом Министра финансов Республики Казахстан от 24 ноября 2014 года №511  на 2018 год ГУ "Отдел образования" по программе 005 "Приобретение и доставка учебников, учебно-методических комплексов для государственных учреждений образования района" специфике 153 "Оплата транспортных услуг" для обоснования планируемых расходов не представлены копии договоров об аренде транспорта на сумму 400,0 тыс. тенге.</t>
  </si>
  <si>
    <t>473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</si>
</sst>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4" formatCode="0.0"/>
    <numFmt numFmtId="165" formatCode="#,##0.0"/>
    <numFmt numFmtId="166" formatCode="#,##0.00_ ;\-#,##0.00\ "/>
    <numFmt numFmtId="167" formatCode="#,##0.0_ ;\-#,##0.0\ "/>
    <numFmt numFmtId="168" formatCode="_-* #,##0.0\ _₽_-;\-* #,##0.0\ _₽_-;_-* &quot;-&quot;??\ _₽_-;_-@_-"/>
    <numFmt numFmtId="169" formatCode="_-* #,##0\ _₽_-;\-* #,##0\ _₽_-;_-* &quot;-&quot;??\ _₽_-;_-@_-"/>
    <numFmt numFmtId="170" formatCode="#,##0_ ;\-#,##0\ "/>
  </numFmts>
  <fonts count="20" x14ac:knownFonts="1">
    <font>
      <sz val="11"/>
      <color theme="1"/>
      <name val="Calibri"/>
      <family val="2"/>
      <charset val="204"/>
      <scheme val="minor"/>
    </font>
    <font>
      <sz val="11"/>
      <color theme="1"/>
      <name val="Calibri"/>
      <family val="2"/>
      <charset val="204"/>
      <scheme val="minor"/>
    </font>
    <font>
      <b/>
      <sz val="10"/>
      <name val="Times New Roman"/>
      <family val="1"/>
      <charset val="204"/>
    </font>
    <font>
      <sz val="10"/>
      <color theme="1"/>
      <name val="Times New Roman"/>
      <family val="1"/>
      <charset val="204"/>
    </font>
    <font>
      <sz val="10"/>
      <name val="Times New Roman"/>
      <family val="1"/>
      <charset val="204"/>
    </font>
    <font>
      <b/>
      <sz val="10"/>
      <color theme="1"/>
      <name val="Times New Roman"/>
      <family val="1"/>
      <charset val="204"/>
    </font>
    <font>
      <sz val="10"/>
      <color rgb="FF666666"/>
      <name val="Times New Roman"/>
      <family val="1"/>
      <charset val="204"/>
    </font>
    <font>
      <sz val="9"/>
      <name val="Times New Roman"/>
      <family val="1"/>
      <charset val="204"/>
    </font>
    <font>
      <b/>
      <sz val="9"/>
      <name val="Times New Roman"/>
      <family val="1"/>
      <charset val="204"/>
    </font>
    <font>
      <b/>
      <sz val="9"/>
      <color theme="1"/>
      <name val="Times New Roman"/>
      <family val="1"/>
      <charset val="204"/>
    </font>
    <font>
      <sz val="11"/>
      <name val="Calibri"/>
      <family val="2"/>
      <charset val="204"/>
      <scheme val="minor"/>
    </font>
    <font>
      <sz val="10"/>
      <color rgb="FFFF0000"/>
      <name val="Times New Roman"/>
      <family val="1"/>
      <charset val="204"/>
    </font>
    <font>
      <b/>
      <sz val="10"/>
      <color rgb="FFFF0000"/>
      <name val="Times New Roman"/>
      <family val="1"/>
      <charset val="204"/>
    </font>
    <font>
      <b/>
      <sz val="11"/>
      <name val="Times New Roman"/>
      <family val="1"/>
      <charset val="204"/>
    </font>
    <font>
      <sz val="10"/>
      <color indexed="8"/>
      <name val="Calibri"/>
      <family val="2"/>
      <charset val="204"/>
    </font>
    <font>
      <sz val="10"/>
      <color indexed="8"/>
      <name val="Times New Roman"/>
      <family val="1"/>
      <charset val="204"/>
    </font>
    <font>
      <b/>
      <sz val="11"/>
      <color theme="1"/>
      <name val="Times New Roman"/>
      <family val="1"/>
      <charset val="204"/>
    </font>
    <font>
      <b/>
      <sz val="11"/>
      <name val="Calibri"/>
      <family val="2"/>
      <charset val="204"/>
      <scheme val="minor"/>
    </font>
    <font>
      <i/>
      <sz val="10"/>
      <name val="Times New Roman"/>
      <family val="1"/>
      <charset val="204"/>
    </font>
    <font>
      <sz val="11"/>
      <name val="Times New Roman"/>
      <family val="1"/>
      <charset val="204"/>
    </font>
  </fonts>
  <fills count="10">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rgb="FF00B0F0"/>
        <bgColor indexed="64"/>
      </patternFill>
    </fill>
    <fill>
      <patternFill patternType="solid">
        <fgColor theme="2" tint="-0.249977111117893"/>
        <bgColor indexed="64"/>
      </patternFill>
    </fill>
    <fill>
      <patternFill patternType="solid">
        <fgColor rgb="FF00B050"/>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35">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vertical="center" textRotation="90" wrapText="1"/>
    </xf>
    <xf numFmtId="0" fontId="4"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1" xfId="0" applyFont="1" applyBorder="1" applyAlignment="1">
      <alignment horizontal="center" vertical="center" textRotation="90" wrapText="1"/>
    </xf>
    <xf numFmtId="0" fontId="7" fillId="2" borderId="1" xfId="0" applyFont="1" applyFill="1" applyBorder="1" applyAlignment="1">
      <alignment horizontal="center" vertical="center" wrapText="1"/>
    </xf>
    <xf numFmtId="0" fontId="7" fillId="0" borderId="1" xfId="0" applyFont="1" applyBorder="1" applyAlignment="1">
      <alignment horizontal="left" vertical="top" wrapText="1"/>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64"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164" fontId="9"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vertical="center" textRotation="90" wrapText="1"/>
    </xf>
    <xf numFmtId="165"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7" fillId="0" borderId="1" xfId="0" applyFont="1" applyBorder="1" applyAlignment="1">
      <alignment vertical="center" textRotation="90" wrapText="1"/>
    </xf>
    <xf numFmtId="3" fontId="7" fillId="0" borderId="1" xfId="0" applyNumberFormat="1" applyFont="1" applyFill="1" applyBorder="1" applyAlignment="1">
      <alignment horizontal="center" vertical="center" textRotation="90" wrapText="1"/>
    </xf>
    <xf numFmtId="0" fontId="4" fillId="0" borderId="1" xfId="0" applyFont="1" applyBorder="1" applyAlignment="1">
      <alignment horizontal="left" vertical="center" wrapText="1"/>
    </xf>
    <xf numFmtId="164" fontId="4"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0" fontId="10" fillId="0" borderId="0" xfId="0" applyFont="1" applyAlignment="1">
      <alignment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textRotation="90" wrapText="1"/>
    </xf>
    <xf numFmtId="49" fontId="4" fillId="2" borderId="1" xfId="0" applyNumberFormat="1" applyFont="1" applyFill="1" applyBorder="1" applyAlignment="1">
      <alignment vertical="center" textRotation="90" wrapText="1"/>
    </xf>
    <xf numFmtId="49" fontId="4" fillId="2" borderId="1"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165" fontId="4" fillId="2" borderId="2" xfId="0" applyNumberFormat="1" applyFont="1" applyFill="1" applyBorder="1" applyAlignment="1">
      <alignment vertical="center" wrapText="1"/>
    </xf>
    <xf numFmtId="165" fontId="4" fillId="0" borderId="1" xfId="0" applyNumberFormat="1" applyFont="1" applyBorder="1" applyAlignment="1">
      <alignment vertical="center" wrapText="1"/>
    </xf>
    <xf numFmtId="165" fontId="4" fillId="0" borderId="2" xfId="0" applyNumberFormat="1" applyFont="1" applyBorder="1" applyAlignment="1">
      <alignment horizontal="center" vertical="center"/>
    </xf>
    <xf numFmtId="165" fontId="4" fillId="0" borderId="2" xfId="0" applyNumberFormat="1" applyFont="1" applyBorder="1" applyAlignment="1">
      <alignment horizontal="center" vertical="center" wrapText="1"/>
    </xf>
    <xf numFmtId="3"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textRotation="90" wrapText="1"/>
    </xf>
    <xf numFmtId="49" fontId="4" fillId="3" borderId="1" xfId="0" applyNumberFormat="1" applyFont="1" applyFill="1" applyBorder="1" applyAlignment="1">
      <alignment vertical="center" textRotation="90" wrapText="1"/>
    </xf>
    <xf numFmtId="49" fontId="4" fillId="3" borderId="1" xfId="0" applyNumberFormat="1" applyFont="1" applyFill="1" applyBorder="1" applyAlignment="1">
      <alignment horizontal="center" vertic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4" fillId="3" borderId="2" xfId="0" applyFont="1" applyFill="1" applyBorder="1" applyAlignment="1">
      <alignment horizontal="justify" vertical="center" wrapText="1"/>
    </xf>
    <xf numFmtId="0" fontId="4" fillId="0" borderId="0" xfId="0" applyFont="1" applyBorder="1" applyAlignment="1">
      <alignment horizontal="center" vertical="center"/>
    </xf>
    <xf numFmtId="3" fontId="4" fillId="2" borderId="2"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4" borderId="0" xfId="0" applyFont="1" applyFill="1" applyAlignment="1">
      <alignment horizontal="center" vertical="center" wrapText="1"/>
    </xf>
    <xf numFmtId="165"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65" fontId="4" fillId="0" borderId="0" xfId="0" applyNumberFormat="1" applyFont="1" applyAlignment="1">
      <alignment horizontal="center" vertical="center" wrapText="1"/>
    </xf>
    <xf numFmtId="0" fontId="4" fillId="2" borderId="4" xfId="0" applyFont="1" applyFill="1" applyBorder="1" applyAlignment="1">
      <alignment horizontal="left" vertical="center" wrapText="1"/>
    </xf>
    <xf numFmtId="165" fontId="4" fillId="2" borderId="4" xfId="0" applyNumberFormat="1" applyFont="1" applyFill="1" applyBorder="1" applyAlignment="1">
      <alignment horizontal="center" vertical="center" wrapText="1"/>
    </xf>
    <xf numFmtId="165"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49" fontId="2" fillId="2" borderId="1" xfId="0"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0" fontId="4" fillId="2" borderId="4" xfId="0" applyFont="1" applyFill="1" applyBorder="1" applyAlignment="1">
      <alignment vertical="center" wrapText="1"/>
    </xf>
    <xf numFmtId="3" fontId="4" fillId="0" borderId="1" xfId="0" applyNumberFormat="1" applyFont="1" applyBorder="1" applyAlignment="1">
      <alignment horizontal="center" vertical="center" wrapText="1"/>
    </xf>
    <xf numFmtId="0" fontId="10" fillId="0" borderId="1" xfId="0" applyFont="1" applyBorder="1" applyAlignment="1">
      <alignment wrapText="1"/>
    </xf>
    <xf numFmtId="165" fontId="10" fillId="0" borderId="1" xfId="0" applyNumberFormat="1" applyFont="1" applyBorder="1" applyAlignment="1">
      <alignment wrapText="1"/>
    </xf>
    <xf numFmtId="0" fontId="2" fillId="4" borderId="1" xfId="0" applyFont="1" applyFill="1" applyBorder="1" applyAlignment="1">
      <alignment vertical="center" wrapText="1"/>
    </xf>
    <xf numFmtId="0" fontId="2" fillId="4" borderId="1" xfId="0" applyFont="1" applyFill="1" applyBorder="1" applyAlignment="1">
      <alignment vertical="center" textRotation="90" wrapText="1"/>
    </xf>
    <xf numFmtId="49" fontId="4" fillId="4" borderId="1" xfId="0" applyNumberFormat="1" applyFont="1" applyFill="1" applyBorder="1" applyAlignment="1">
      <alignment vertical="center" textRotation="90" wrapText="1"/>
    </xf>
    <xf numFmtId="0" fontId="4" fillId="4" borderId="1" xfId="0" applyFont="1" applyFill="1" applyBorder="1" applyAlignment="1">
      <alignment vertical="center" textRotation="90" wrapText="1"/>
    </xf>
    <xf numFmtId="0" fontId="2" fillId="4" borderId="1" xfId="0"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49" fontId="2" fillId="4" borderId="2" xfId="0" applyNumberFormat="1" applyFont="1" applyFill="1" applyBorder="1" applyAlignment="1">
      <alignment horizontal="center" vertical="center" wrapText="1"/>
    </xf>
    <xf numFmtId="3" fontId="2"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10" fillId="0" borderId="0" xfId="0" applyNumberFormat="1" applyFont="1" applyAlignment="1">
      <alignment wrapText="1"/>
    </xf>
    <xf numFmtId="0" fontId="4" fillId="0" borderId="2" xfId="0" applyFont="1" applyFill="1" applyBorder="1" applyAlignment="1">
      <alignment horizontal="center" vertical="center" wrapText="1"/>
    </xf>
    <xf numFmtId="43" fontId="2" fillId="5" borderId="1" xfId="1" applyFont="1" applyFill="1" applyBorder="1" applyAlignment="1">
      <alignment horizontal="center" vertical="center" wrapText="1"/>
    </xf>
    <xf numFmtId="43" fontId="2" fillId="5" borderId="1" xfId="1" applyFont="1" applyFill="1" applyBorder="1" applyAlignment="1">
      <alignment horizontal="center" vertical="center" textRotation="90" wrapText="1"/>
    </xf>
    <xf numFmtId="43" fontId="2" fillId="5" borderId="2" xfId="1" applyFont="1" applyFill="1" applyBorder="1" applyAlignment="1">
      <alignment horizontal="center" vertical="center" wrapText="1"/>
    </xf>
    <xf numFmtId="166" fontId="2" fillId="0" borderId="2" xfId="1" applyNumberFormat="1" applyFont="1" applyFill="1" applyBorder="1" applyAlignment="1">
      <alignment horizontal="center" vertical="center" wrapText="1"/>
    </xf>
    <xf numFmtId="43" fontId="2" fillId="0" borderId="2" xfId="1" applyFont="1" applyFill="1" applyBorder="1" applyAlignment="1">
      <alignment horizontal="center" vertical="center" wrapText="1"/>
    </xf>
    <xf numFmtId="0" fontId="4" fillId="0" borderId="2" xfId="0" applyFont="1" applyBorder="1" applyAlignment="1">
      <alignment horizontal="left" vertical="center" wrapText="1"/>
    </xf>
    <xf numFmtId="49" fontId="2" fillId="0" borderId="2" xfId="1" applyNumberFormat="1" applyFont="1" applyFill="1" applyBorder="1" applyAlignment="1">
      <alignment horizontal="center" vertical="center" wrapText="1"/>
    </xf>
    <xf numFmtId="167" fontId="2" fillId="0" borderId="2" xfId="1" applyNumberFormat="1" applyFont="1" applyFill="1" applyBorder="1" applyAlignment="1">
      <alignment horizontal="center" vertical="center" wrapText="1"/>
    </xf>
    <xf numFmtId="0" fontId="4" fillId="0" borderId="2" xfId="0" applyFont="1" applyBorder="1" applyAlignment="1">
      <alignment vertical="center" wrapText="1"/>
    </xf>
    <xf numFmtId="49" fontId="4" fillId="0" borderId="4" xfId="0" applyNumberFormat="1" applyFont="1" applyBorder="1" applyAlignment="1">
      <alignment horizontal="center" vertical="center" wrapText="1"/>
    </xf>
    <xf numFmtId="43" fontId="4" fillId="0" borderId="2" xfId="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xf>
    <xf numFmtId="164" fontId="7" fillId="0" borderId="1"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xf>
    <xf numFmtId="164" fontId="2" fillId="0" borderId="2"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textRotation="90" wrapText="1"/>
    </xf>
    <xf numFmtId="1" fontId="4" fillId="5" borderId="1" xfId="0" applyNumberFormat="1" applyFont="1" applyFill="1" applyBorder="1" applyAlignment="1">
      <alignment horizontal="center" vertical="center" textRotation="90" wrapText="1"/>
    </xf>
    <xf numFmtId="49" fontId="4" fillId="5" borderId="1" xfId="0" applyNumberFormat="1" applyFont="1" applyFill="1" applyBorder="1" applyAlignment="1">
      <alignment horizontal="center" vertical="center"/>
    </xf>
    <xf numFmtId="0" fontId="2" fillId="5" borderId="1" xfId="0" applyFont="1" applyFill="1" applyBorder="1" applyAlignment="1">
      <alignment horizontal="center" vertical="center" wrapText="1"/>
    </xf>
    <xf numFmtId="165" fontId="2" fillId="5" borderId="1" xfId="0" applyNumberFormat="1" applyFont="1" applyFill="1" applyBorder="1" applyAlignment="1">
      <alignment horizontal="center" vertical="center" wrapText="1"/>
    </xf>
    <xf numFmtId="169" fontId="4" fillId="0" borderId="2" xfId="1" applyNumberFormat="1" applyFont="1" applyFill="1" applyBorder="1" applyAlignment="1">
      <alignment horizontal="center" vertical="center" wrapText="1"/>
    </xf>
    <xf numFmtId="169" fontId="4" fillId="0" borderId="2" xfId="1" applyNumberFormat="1" applyFont="1" applyFill="1" applyBorder="1" applyAlignment="1">
      <alignment vertical="center" wrapText="1"/>
    </xf>
    <xf numFmtId="43" fontId="4" fillId="0" borderId="2" xfId="1" applyFont="1" applyFill="1" applyBorder="1" applyAlignment="1">
      <alignment vertical="center" wrapText="1"/>
    </xf>
    <xf numFmtId="0" fontId="4" fillId="0" borderId="2" xfId="0" applyFont="1" applyBorder="1" applyAlignment="1">
      <alignment horizontal="left" vertical="top" wrapText="1"/>
    </xf>
    <xf numFmtId="166" fontId="4" fillId="0" borderId="2" xfId="1" applyNumberFormat="1" applyFont="1" applyFill="1" applyBorder="1" applyAlignment="1">
      <alignment horizontal="center" vertical="center" wrapText="1"/>
    </xf>
    <xf numFmtId="49" fontId="4" fillId="0" borderId="2" xfId="1" applyNumberFormat="1" applyFont="1" applyFill="1" applyBorder="1" applyAlignment="1">
      <alignment horizontal="center" vertical="center" wrapText="1"/>
    </xf>
    <xf numFmtId="167" fontId="4" fillId="0" borderId="2" xfId="1" applyNumberFormat="1" applyFont="1" applyFill="1" applyBorder="1" applyAlignment="1">
      <alignment horizontal="center" vertical="center" wrapText="1"/>
    </xf>
    <xf numFmtId="170" fontId="4" fillId="0" borderId="2" xfId="1" applyNumberFormat="1" applyFont="1" applyFill="1" applyBorder="1" applyAlignment="1">
      <alignment horizontal="center" vertical="center" wrapText="1"/>
    </xf>
    <xf numFmtId="165" fontId="4"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xf>
    <xf numFmtId="168" fontId="4" fillId="0" borderId="2" xfId="1" applyNumberFormat="1" applyFont="1" applyFill="1" applyBorder="1" applyAlignment="1">
      <alignment horizontal="center" vertical="center" wrapText="1"/>
    </xf>
    <xf numFmtId="165" fontId="4" fillId="0" borderId="7" xfId="0" applyNumberFormat="1" applyFont="1" applyBorder="1" applyAlignment="1">
      <alignment horizontal="center" vertical="center" wrapText="1"/>
    </xf>
    <xf numFmtId="0" fontId="4" fillId="0" borderId="1" xfId="0" applyFont="1" applyBorder="1" applyAlignment="1">
      <alignment horizontal="left" vertical="top" wrapText="1"/>
    </xf>
    <xf numFmtId="0" fontId="2" fillId="0" borderId="2" xfId="0" applyFont="1" applyFill="1" applyBorder="1" applyAlignment="1">
      <alignment horizontal="center" vertical="center" wrapText="1"/>
    </xf>
    <xf numFmtId="165" fontId="4" fillId="0" borderId="7" xfId="0" applyNumberFormat="1" applyFont="1" applyFill="1" applyBorder="1" applyAlignment="1">
      <alignment horizontal="center" vertical="center" wrapText="1"/>
    </xf>
    <xf numFmtId="165" fontId="4" fillId="0" borderId="10" xfId="0" applyNumberFormat="1" applyFont="1" applyFill="1" applyBorder="1" applyAlignment="1">
      <alignment horizontal="center" vertical="center" wrapText="1"/>
    </xf>
    <xf numFmtId="165" fontId="4" fillId="2" borderId="7" xfId="0" applyNumberFormat="1" applyFont="1" applyFill="1" applyBorder="1" applyAlignment="1">
      <alignment horizontal="center" vertical="center" wrapText="1"/>
    </xf>
    <xf numFmtId="165" fontId="4" fillId="2" borderId="1" xfId="0" applyNumberFormat="1" applyFont="1" applyFill="1" applyBorder="1" applyAlignment="1">
      <alignment horizontal="center" vertical="center"/>
    </xf>
    <xf numFmtId="165" fontId="2" fillId="2" borderId="2" xfId="0" applyNumberFormat="1" applyFont="1" applyFill="1" applyBorder="1" applyAlignment="1">
      <alignment horizontal="center" vertical="center"/>
    </xf>
    <xf numFmtId="0" fontId="4" fillId="2" borderId="2" xfId="0" applyFont="1" applyFill="1" applyBorder="1" applyAlignment="1">
      <alignment horizontal="left" vertical="top" wrapText="1"/>
    </xf>
    <xf numFmtId="49" fontId="4" fillId="0" borderId="1" xfId="0" applyNumberFormat="1" applyFont="1" applyBorder="1" applyAlignment="1">
      <alignment vertical="center" wrapText="1"/>
    </xf>
    <xf numFmtId="165" fontId="4" fillId="2" borderId="1" xfId="0" applyNumberFormat="1" applyFont="1" applyFill="1" applyBorder="1" applyAlignment="1">
      <alignment horizontal="left" vertical="top" wrapText="1"/>
    </xf>
    <xf numFmtId="49" fontId="4" fillId="2" borderId="4" xfId="0" applyNumberFormat="1" applyFont="1" applyFill="1" applyBorder="1" applyAlignment="1">
      <alignment vertical="center" wrapText="1"/>
    </xf>
    <xf numFmtId="49" fontId="4" fillId="0" borderId="1" xfId="0" applyNumberFormat="1" applyFont="1" applyBorder="1" applyAlignment="1">
      <alignment vertical="center" textRotation="90" wrapText="1"/>
    </xf>
    <xf numFmtId="165" fontId="4" fillId="0" borderId="1" xfId="0" applyNumberFormat="1" applyFont="1" applyBorder="1" applyAlignment="1">
      <alignment horizontal="center" vertical="center" textRotation="90" wrapText="1"/>
    </xf>
    <xf numFmtId="168" fontId="2" fillId="5" borderId="2" xfId="1" applyNumberFormat="1" applyFont="1" applyFill="1" applyBorder="1" applyAlignment="1">
      <alignment horizontal="center" vertical="center" wrapText="1"/>
    </xf>
    <xf numFmtId="164" fontId="4" fillId="0" borderId="1" xfId="0" applyNumberFormat="1" applyFont="1" applyBorder="1" applyAlignment="1">
      <alignment horizontal="center" vertical="center"/>
    </xf>
    <xf numFmtId="49" fontId="4" fillId="0" borderId="1" xfId="0" applyNumberFormat="1" applyFont="1" applyBorder="1" applyAlignment="1">
      <alignment horizontal="center" vertical="center" textRotation="90"/>
    </xf>
    <xf numFmtId="0" fontId="4" fillId="7" borderId="1" xfId="0" applyFont="1" applyFill="1" applyBorder="1" applyAlignment="1">
      <alignment vertical="center" textRotation="90" wrapText="1"/>
    </xf>
    <xf numFmtId="1" fontId="4" fillId="7" borderId="1" xfId="0" applyNumberFormat="1" applyFont="1" applyFill="1" applyBorder="1" applyAlignment="1">
      <alignment vertical="center" textRotation="90" wrapText="1"/>
    </xf>
    <xf numFmtId="0" fontId="4"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14" fontId="4" fillId="7" borderId="1" xfId="0" applyNumberFormat="1" applyFont="1" applyFill="1" applyBorder="1" applyAlignment="1">
      <alignment horizontal="center" vertical="center" wrapText="1"/>
    </xf>
    <xf numFmtId="165" fontId="2" fillId="6" borderId="5"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165" fontId="2" fillId="6" borderId="1" xfId="0" applyNumberFormat="1" applyFont="1" applyFill="1" applyBorder="1" applyAlignment="1">
      <alignment horizontal="left" vertical="top" wrapText="1"/>
    </xf>
    <xf numFmtId="0" fontId="2" fillId="6" borderId="1" xfId="0" applyFont="1" applyFill="1" applyBorder="1" applyAlignment="1">
      <alignment horizontal="center" vertical="center" wrapText="1"/>
    </xf>
    <xf numFmtId="49" fontId="2" fillId="6" borderId="2" xfId="0" applyNumberFormat="1" applyFont="1" applyFill="1" applyBorder="1" applyAlignment="1">
      <alignment horizontal="center" vertical="center" wrapText="1"/>
    </xf>
    <xf numFmtId="0" fontId="2" fillId="0" borderId="5" xfId="0" applyFont="1" applyBorder="1" applyAlignment="1">
      <alignment horizontal="left" vertical="center" wrapText="1"/>
    </xf>
    <xf numFmtId="164" fontId="4" fillId="0" borderId="2" xfId="0" applyNumberFormat="1" applyFont="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0" xfId="0" applyFont="1" applyBorder="1" applyAlignment="1">
      <alignment horizontal="left" vertical="center" wrapText="1"/>
    </xf>
    <xf numFmtId="164" fontId="11" fillId="0" borderId="2" xfId="0" applyNumberFormat="1" applyFont="1" applyFill="1" applyBorder="1" applyAlignment="1">
      <alignment horizontal="center" vertical="center" wrapText="1"/>
    </xf>
    <xf numFmtId="49" fontId="4" fillId="0" borderId="1" xfId="0" applyNumberFormat="1" applyFont="1" applyBorder="1" applyAlignment="1">
      <alignment horizontal="left" vertical="center" wrapText="1"/>
    </xf>
    <xf numFmtId="164" fontId="12" fillId="0" borderId="1" xfId="0" applyNumberFormat="1" applyFont="1" applyFill="1" applyBorder="1" applyAlignment="1">
      <alignment horizontal="center" vertical="center" wrapText="1"/>
    </xf>
    <xf numFmtId="0" fontId="4" fillId="0" borderId="1" xfId="0" applyFont="1" applyBorder="1" applyAlignment="1">
      <alignment vertical="top" wrapText="1"/>
    </xf>
    <xf numFmtId="0" fontId="4" fillId="0" borderId="1" xfId="0" applyNumberFormat="1" applyFont="1" applyBorder="1" applyAlignment="1">
      <alignment vertical="center" wrapText="1"/>
    </xf>
    <xf numFmtId="164" fontId="11" fillId="0" borderId="1" xfId="0" applyNumberFormat="1" applyFont="1" applyFill="1" applyBorder="1" applyAlignment="1">
      <alignment horizontal="center" vertical="center" wrapText="1"/>
    </xf>
    <xf numFmtId="0" fontId="4" fillId="0" borderId="2" xfId="0" applyNumberFormat="1" applyFont="1" applyBorder="1" applyAlignment="1">
      <alignment vertical="center" wrapText="1"/>
    </xf>
    <xf numFmtId="0" fontId="4" fillId="0" borderId="5" xfId="0" applyFont="1" applyBorder="1" applyAlignment="1">
      <alignment vertical="center" wrapText="1"/>
    </xf>
    <xf numFmtId="164" fontId="4" fillId="0" borderId="2"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165" fontId="4" fillId="0" borderId="1" xfId="0" applyNumberFormat="1" applyFont="1" applyFill="1" applyBorder="1" applyAlignment="1">
      <alignment horizontal="center" vertical="center" wrapText="1"/>
    </xf>
    <xf numFmtId="0" fontId="4" fillId="0" borderId="5" xfId="0" applyFont="1" applyBorder="1" applyAlignment="1">
      <alignment horizontal="left" vertical="center" wrapText="1"/>
    </xf>
    <xf numFmtId="165" fontId="4"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165" fontId="4" fillId="0" borderId="1" xfId="0" applyNumberFormat="1" applyFont="1" applyBorder="1" applyAlignment="1">
      <alignment horizontal="center" vertical="center"/>
    </xf>
    <xf numFmtId="3" fontId="2" fillId="0" borderId="1" xfId="0" applyNumberFormat="1" applyFont="1" applyBorder="1" applyAlignment="1">
      <alignment horizontal="left"/>
    </xf>
    <xf numFmtId="165" fontId="2" fillId="0" borderId="7" xfId="0" applyNumberFormat="1" applyFont="1" applyFill="1" applyBorder="1" applyAlignment="1">
      <alignment horizontal="center" vertical="center" wrapText="1"/>
    </xf>
    <xf numFmtId="165" fontId="2" fillId="6" borderId="7" xfId="0" applyNumberFormat="1" applyFont="1" applyFill="1" applyBorder="1" applyAlignment="1">
      <alignment horizontal="center" vertical="center" wrapText="1"/>
    </xf>
    <xf numFmtId="165" fontId="4" fillId="6" borderId="1" xfId="0" applyNumberFormat="1" applyFont="1" applyFill="1" applyBorder="1" applyAlignment="1">
      <alignment horizontal="center" vertical="center"/>
    </xf>
    <xf numFmtId="3" fontId="2" fillId="6" borderId="1" xfId="0" applyNumberFormat="1" applyFont="1" applyFill="1" applyBorder="1" applyAlignment="1">
      <alignment horizontal="center" vertical="center"/>
    </xf>
    <xf numFmtId="3" fontId="4" fillId="6" borderId="1" xfId="0" applyNumberFormat="1" applyFont="1" applyFill="1" applyBorder="1" applyAlignment="1">
      <alignment horizontal="center" vertical="center"/>
    </xf>
    <xf numFmtId="0" fontId="10" fillId="8" borderId="1" xfId="0" applyFont="1" applyFill="1" applyBorder="1" applyAlignment="1">
      <alignment wrapText="1"/>
    </xf>
    <xf numFmtId="49" fontId="10" fillId="8" borderId="1" xfId="0" applyNumberFormat="1" applyFont="1" applyFill="1" applyBorder="1" applyAlignment="1">
      <alignment wrapText="1"/>
    </xf>
    <xf numFmtId="0" fontId="13" fillId="8" borderId="1" xfId="0" applyFont="1" applyFill="1" applyBorder="1" applyAlignment="1">
      <alignment wrapText="1"/>
    </xf>
    <xf numFmtId="165" fontId="13" fillId="8" borderId="1" xfId="0" applyNumberFormat="1" applyFont="1" applyFill="1" applyBorder="1" applyAlignment="1">
      <alignment wrapText="1"/>
    </xf>
    <xf numFmtId="3" fontId="13" fillId="8" borderId="1" xfId="0" applyNumberFormat="1" applyFont="1" applyFill="1" applyBorder="1" applyAlignment="1">
      <alignment horizontal="center" vertical="center" wrapText="1"/>
    </xf>
    <xf numFmtId="3" fontId="13" fillId="8" borderId="1" xfId="0" applyNumberFormat="1" applyFont="1" applyFill="1" applyBorder="1" applyAlignment="1">
      <alignment horizontal="center" wrapText="1"/>
    </xf>
    <xf numFmtId="49" fontId="2" fillId="4" borderId="1" xfId="0" applyNumberFormat="1" applyFont="1" applyFill="1" applyBorder="1" applyAlignment="1">
      <alignment horizontal="center" vertical="center"/>
    </xf>
    <xf numFmtId="0" fontId="4" fillId="0" borderId="1" xfId="0" applyFont="1" applyBorder="1" applyAlignment="1">
      <alignment horizontal="justify" vertical="top" wrapText="1"/>
    </xf>
    <xf numFmtId="0" fontId="3" fillId="2" borderId="0" xfId="0" applyFont="1" applyFill="1" applyAlignment="1">
      <alignment horizontal="center" vertical="center"/>
    </xf>
    <xf numFmtId="0" fontId="0" fillId="0" borderId="1" xfId="0" applyBorder="1" applyAlignment="1">
      <alignment vertical="center" wrapText="1"/>
    </xf>
    <xf numFmtId="0" fontId="4" fillId="2" borderId="1" xfId="0" applyFont="1" applyFill="1" applyBorder="1" applyAlignment="1">
      <alignment horizontal="justify" vertical="top"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15"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justify" wrapText="1"/>
    </xf>
    <xf numFmtId="0" fontId="4" fillId="2" borderId="1" xfId="0" applyFont="1" applyFill="1" applyBorder="1" applyAlignment="1">
      <alignment horizontal="justify" vertical="center" wrapText="1"/>
    </xf>
    <xf numFmtId="0" fontId="2" fillId="0" borderId="0" xfId="0" applyFont="1" applyBorder="1" applyAlignment="1">
      <alignment vertical="center" wrapText="1"/>
    </xf>
    <xf numFmtId="165" fontId="4"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Alignment="1">
      <alignment horizontal="justify"/>
    </xf>
    <xf numFmtId="0" fontId="4" fillId="0" borderId="3" xfId="0" applyFont="1" applyFill="1" applyBorder="1" applyAlignment="1">
      <alignment vertical="center" textRotation="90" wrapText="1"/>
    </xf>
    <xf numFmtId="49" fontId="4" fillId="0" borderId="1" xfId="0" applyNumberFormat="1" applyFont="1" applyFill="1" applyBorder="1" applyAlignment="1">
      <alignment horizontal="center" vertical="center" textRotation="90" wrapText="1"/>
    </xf>
    <xf numFmtId="0" fontId="4" fillId="0" borderId="1" xfId="0" applyFont="1" applyFill="1" applyBorder="1" applyAlignment="1">
      <alignment vertical="center" wrapText="1"/>
    </xf>
    <xf numFmtId="0" fontId="4" fillId="0" borderId="1" xfId="0" applyFont="1" applyFill="1" applyBorder="1" applyAlignment="1">
      <alignment vertical="center" textRotation="90" wrapText="1"/>
    </xf>
    <xf numFmtId="0" fontId="3" fillId="0" borderId="4" xfId="0" applyFont="1" applyFill="1" applyBorder="1" applyAlignment="1">
      <alignment horizontal="center" vertical="center" textRotation="90" wrapText="1"/>
    </xf>
    <xf numFmtId="0" fontId="4" fillId="0" borderId="4" xfId="0" applyFont="1" applyFill="1" applyBorder="1" applyAlignment="1">
      <alignment horizontal="center" vertical="center" textRotation="90" wrapText="1"/>
    </xf>
    <xf numFmtId="49" fontId="4" fillId="0" borderId="4" xfId="0" applyNumberFormat="1" applyFont="1" applyFill="1" applyBorder="1" applyAlignment="1">
      <alignment horizontal="center" vertical="center" textRotation="90" wrapText="1"/>
    </xf>
    <xf numFmtId="49" fontId="4" fillId="0" borderId="1" xfId="0" applyNumberFormat="1" applyFont="1" applyFill="1" applyBorder="1" applyAlignment="1">
      <alignment horizontal="center" vertical="center"/>
    </xf>
    <xf numFmtId="0" fontId="3" fillId="0" borderId="1" xfId="0" applyFont="1" applyBorder="1" applyAlignment="1">
      <alignment horizontal="justify" vertical="top"/>
    </xf>
    <xf numFmtId="0" fontId="3" fillId="0" borderId="1" xfId="0" applyFont="1" applyBorder="1" applyAlignment="1">
      <alignment horizontal="justify" vertical="top" wrapText="1"/>
    </xf>
    <xf numFmtId="0" fontId="2" fillId="6" borderId="1" xfId="0" applyFont="1" applyFill="1" applyBorder="1" applyAlignment="1">
      <alignment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textRotation="90" wrapText="1" shrinkToFit="1"/>
    </xf>
    <xf numFmtId="0" fontId="2" fillId="6" borderId="2" xfId="0" applyFont="1" applyFill="1" applyBorder="1" applyAlignment="1">
      <alignment horizontal="center" vertical="center" wrapText="1"/>
    </xf>
    <xf numFmtId="0" fontId="4" fillId="0" borderId="1" xfId="0" applyNumberFormat="1" applyFont="1" applyBorder="1" applyAlignment="1">
      <alignment horizontal="center" vertical="center" wrapText="1"/>
    </xf>
    <xf numFmtId="0" fontId="5" fillId="6" borderId="1" xfId="0" applyFont="1" applyFill="1" applyBorder="1" applyAlignment="1">
      <alignment horizontal="center"/>
    </xf>
    <xf numFmtId="0" fontId="0" fillId="8" borderId="0" xfId="0" applyFill="1"/>
    <xf numFmtId="0" fontId="16" fillId="8" borderId="0" xfId="0" applyFont="1" applyFill="1"/>
    <xf numFmtId="165" fontId="16" fillId="8" borderId="0" xfId="0" applyNumberFormat="1" applyFont="1" applyFill="1"/>
    <xf numFmtId="3" fontId="16" fillId="8" borderId="0" xfId="0" applyNumberFormat="1" applyFont="1" applyFill="1" applyAlignment="1">
      <alignment horizontal="center"/>
    </xf>
    <xf numFmtId="0" fontId="4" fillId="0" borderId="2" xfId="0" applyFont="1" applyBorder="1" applyAlignment="1">
      <alignment horizontal="center" vertical="center" textRotation="90"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textRotation="90" wrapText="1"/>
    </xf>
    <xf numFmtId="49" fontId="4" fillId="0" borderId="1" xfId="0" applyNumberFormat="1" applyFont="1" applyBorder="1" applyAlignment="1">
      <alignment horizontal="center" vertical="center" textRotation="90" wrapText="1"/>
    </xf>
    <xf numFmtId="43" fontId="4" fillId="0" borderId="2" xfId="1" applyFont="1" applyFill="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10" fillId="0" borderId="1" xfId="0" applyFont="1" applyBorder="1"/>
    <xf numFmtId="0" fontId="10" fillId="0" borderId="0" xfId="0" applyFont="1" applyBorder="1"/>
    <xf numFmtId="0" fontId="10" fillId="0" borderId="0" xfId="0" applyFont="1"/>
    <xf numFmtId="165" fontId="17" fillId="0" borderId="1" xfId="0" applyNumberFormat="1" applyFont="1" applyBorder="1" applyAlignment="1"/>
    <xf numFmtId="165" fontId="17" fillId="0" borderId="1" xfId="0" applyNumberFormat="1" applyFont="1" applyBorder="1" applyAlignment="1">
      <alignment horizontal="center"/>
    </xf>
    <xf numFmtId="165" fontId="13" fillId="0" borderId="1" xfId="0" applyNumberFormat="1" applyFont="1" applyFill="1" applyBorder="1" applyAlignment="1">
      <alignment horizontal="center" vertical="center" wrapText="1"/>
    </xf>
    <xf numFmtId="164" fontId="17" fillId="0" borderId="1" xfId="0" applyNumberFormat="1" applyFont="1" applyBorder="1" applyAlignment="1">
      <alignment horizontal="center"/>
    </xf>
    <xf numFmtId="164" fontId="13" fillId="0" borderId="1" xfId="0" applyNumberFormat="1" applyFont="1" applyFill="1" applyBorder="1" applyAlignment="1">
      <alignment horizontal="center" vertical="center" wrapText="1"/>
    </xf>
    <xf numFmtId="4" fontId="17" fillId="0" borderId="1" xfId="0" applyNumberFormat="1" applyFont="1" applyBorder="1" applyAlignment="1">
      <alignment horizontal="center"/>
    </xf>
    <xf numFmtId="0" fontId="2" fillId="0" borderId="1" xfId="0" applyFont="1" applyBorder="1" applyAlignment="1">
      <alignment vertical="center" wrapText="1"/>
    </xf>
    <xf numFmtId="3" fontId="13" fillId="0" borderId="1" xfId="0" applyNumberFormat="1" applyFont="1" applyFill="1" applyBorder="1" applyAlignment="1">
      <alignment horizontal="center" vertical="center" wrapText="1"/>
    </xf>
    <xf numFmtId="3" fontId="17" fillId="0" borderId="1" xfId="0" applyNumberFormat="1" applyFont="1" applyBorder="1" applyAlignment="1">
      <alignment horizontal="center"/>
    </xf>
    <xf numFmtId="0" fontId="2" fillId="0" borderId="0" xfId="0" applyFont="1" applyBorder="1" applyAlignment="1">
      <alignment horizontal="center" vertical="center" wrapText="1"/>
    </xf>
    <xf numFmtId="164" fontId="18" fillId="0" borderId="0" xfId="0" applyNumberFormat="1" applyFont="1" applyBorder="1" applyAlignment="1">
      <alignment horizontal="center" vertical="center" wrapText="1"/>
    </xf>
    <xf numFmtId="0" fontId="0" fillId="0" borderId="0" xfId="0" applyBorder="1"/>
    <xf numFmtId="0" fontId="0" fillId="5" borderId="0" xfId="0" applyFill="1"/>
    <xf numFmtId="0" fontId="4" fillId="5" borderId="1" xfId="0" applyNumberFormat="1" applyFont="1" applyFill="1" applyBorder="1" applyAlignment="1">
      <alignment vertical="center" wrapText="1"/>
    </xf>
    <xf numFmtId="0" fontId="7"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0" fontId="4" fillId="6" borderId="4" xfId="0" applyFont="1" applyFill="1" applyBorder="1" applyAlignment="1">
      <alignment horizontal="center" vertical="center" wrapText="1"/>
    </xf>
    <xf numFmtId="165" fontId="2" fillId="6" borderId="4" xfId="0" applyNumberFormat="1"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0" borderId="1" xfId="0" applyFont="1" applyBorder="1" applyAlignment="1">
      <alignment vertical="center"/>
    </xf>
    <xf numFmtId="0" fontId="0" fillId="0" borderId="1" xfId="0" applyBorder="1"/>
    <xf numFmtId="0" fontId="4" fillId="5" borderId="1" xfId="0" applyFont="1" applyFill="1" applyBorder="1" applyAlignment="1">
      <alignment vertical="center"/>
    </xf>
    <xf numFmtId="0" fontId="2" fillId="5" borderId="1" xfId="0" applyFont="1" applyFill="1" applyBorder="1" applyAlignment="1">
      <alignment horizontal="center" vertical="top" wrapText="1"/>
    </xf>
    <xf numFmtId="0" fontId="0" fillId="5" borderId="1" xfId="0" applyFill="1" applyBorder="1"/>
    <xf numFmtId="0" fontId="4" fillId="0" borderId="1" xfId="0" applyFont="1" applyBorder="1" applyAlignment="1">
      <alignment vertical="center" textRotation="90" wrapText="1"/>
    </xf>
    <xf numFmtId="0" fontId="4" fillId="5" borderId="4" xfId="0" applyNumberFormat="1" applyFont="1" applyFill="1" applyBorder="1" applyAlignment="1">
      <alignment horizontal="center" vertical="center" wrapText="1"/>
    </xf>
    <xf numFmtId="0" fontId="0" fillId="5" borderId="4" xfId="0" applyFill="1" applyBorder="1"/>
    <xf numFmtId="0" fontId="4" fillId="5" borderId="4" xfId="0" applyNumberFormat="1" applyFont="1" applyFill="1" applyBorder="1" applyAlignment="1">
      <alignment vertical="center" wrapText="1"/>
    </xf>
    <xf numFmtId="0" fontId="4" fillId="5" borderId="4" xfId="0" applyFont="1" applyFill="1" applyBorder="1" applyAlignment="1">
      <alignment horizontal="center" vertical="center" wrapText="1"/>
    </xf>
    <xf numFmtId="0" fontId="8" fillId="5" borderId="4" xfId="0" applyFont="1" applyFill="1" applyBorder="1" applyAlignment="1">
      <alignment horizontal="center" vertical="top" wrapText="1"/>
    </xf>
    <xf numFmtId="0" fontId="0" fillId="0" borderId="1" xfId="0" applyBorder="1" applyAlignment="1">
      <alignment horizontal="center"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19" fillId="0" borderId="1" xfId="0" applyFont="1" applyBorder="1"/>
    <xf numFmtId="165" fontId="13" fillId="0" borderId="1" xfId="0" applyNumberFormat="1" applyFont="1" applyBorder="1" applyAlignment="1"/>
    <xf numFmtId="49" fontId="13" fillId="0" borderId="1" xfId="0" applyNumberFormat="1" applyFont="1" applyBorder="1" applyAlignment="1"/>
    <xf numFmtId="0" fontId="19" fillId="0" borderId="1" xfId="0" applyFont="1" applyBorder="1" applyAlignment="1">
      <alignment wrapText="1"/>
    </xf>
    <xf numFmtId="0" fontId="19" fillId="0" borderId="0" xfId="0" applyFont="1" applyAlignment="1">
      <alignment wrapText="1"/>
    </xf>
    <xf numFmtId="49" fontId="19" fillId="0" borderId="0" xfId="0" applyNumberFormat="1" applyFont="1" applyAlignment="1">
      <alignment wrapText="1"/>
    </xf>
    <xf numFmtId="165" fontId="19" fillId="0" borderId="0" xfId="0" applyNumberFormat="1" applyFont="1" applyAlignment="1">
      <alignment wrapText="1"/>
    </xf>
    <xf numFmtId="3" fontId="4" fillId="0" borderId="1" xfId="0" applyNumberFormat="1" applyFont="1" applyFill="1" applyBorder="1" applyAlignment="1">
      <alignment horizontal="center" vertical="center" textRotation="90" wrapText="1"/>
    </xf>
    <xf numFmtId="0" fontId="4" fillId="5" borderId="1" xfId="0" applyFont="1" applyFill="1" applyBorder="1" applyAlignment="1">
      <alignment horizontal="left" vertical="top" wrapText="1"/>
    </xf>
    <xf numFmtId="49" fontId="4" fillId="0" borderId="1" xfId="0" applyNumberFormat="1" applyFont="1" applyFill="1" applyBorder="1" applyAlignment="1">
      <alignment vertical="center" textRotation="90" wrapText="1"/>
    </xf>
    <xf numFmtId="165" fontId="4"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2" borderId="1" xfId="0" applyFont="1" applyFill="1" applyBorder="1" applyAlignment="1">
      <alignmen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6" borderId="1" xfId="0" applyFont="1" applyFill="1" applyBorder="1" applyAlignment="1">
      <alignment horizontal="center" vertical="center" wrapText="1"/>
    </xf>
    <xf numFmtId="0" fontId="4" fillId="0" borderId="1" xfId="0" applyFont="1" applyBorder="1" applyAlignment="1">
      <alignment horizontal="center" vertical="center" textRotation="90" wrapText="1"/>
    </xf>
    <xf numFmtId="49" fontId="4" fillId="0" borderId="1" xfId="0" applyNumberFormat="1" applyFont="1" applyBorder="1" applyAlignment="1">
      <alignment horizontal="center" vertical="center" textRotation="90" wrapText="1"/>
    </xf>
    <xf numFmtId="165" fontId="2" fillId="6"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1" xfId="0" applyNumberFormat="1" applyFont="1" applyBorder="1" applyAlignment="1">
      <alignment horizontal="center" vertical="center" textRotation="90" wrapText="1"/>
    </xf>
    <xf numFmtId="49" fontId="4" fillId="2" borderId="1" xfId="0" applyNumberFormat="1" applyFont="1" applyFill="1" applyBorder="1" applyAlignment="1">
      <alignment horizontal="center" vertical="center" wrapText="1"/>
    </xf>
    <xf numFmtId="43" fontId="4" fillId="0" borderId="2" xfId="1" applyFont="1" applyFill="1" applyBorder="1" applyAlignment="1">
      <alignment horizontal="center" vertical="center" wrapText="1"/>
    </xf>
    <xf numFmtId="49" fontId="4" fillId="0" borderId="1" xfId="0" applyNumberFormat="1" applyFont="1" applyBorder="1" applyAlignment="1">
      <alignment horizontal="center" vertical="center"/>
    </xf>
    <xf numFmtId="43" fontId="2" fillId="0" borderId="2" xfId="1" applyFont="1" applyFill="1" applyBorder="1" applyAlignment="1">
      <alignment horizontal="center" vertical="center" wrapText="1"/>
    </xf>
    <xf numFmtId="0" fontId="4" fillId="2" borderId="1" xfId="0" applyFont="1" applyFill="1" applyBorder="1" applyAlignment="1">
      <alignment horizontal="center" vertical="center" textRotation="90" wrapText="1"/>
    </xf>
    <xf numFmtId="0" fontId="4" fillId="0" borderId="2"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2" fillId="2" borderId="0" xfId="0" applyFont="1" applyFill="1" applyAlignment="1">
      <alignment horizontal="center" vertical="center"/>
    </xf>
    <xf numFmtId="165" fontId="4" fillId="0" borderId="0" xfId="0" applyNumberFormat="1" applyFont="1" applyAlignment="1">
      <alignment horizontal="center" vertical="center"/>
    </xf>
    <xf numFmtId="165" fontId="2" fillId="6" borderId="0" xfId="0" applyNumberFormat="1" applyFont="1" applyFill="1" applyAlignment="1">
      <alignment horizontal="center" vertical="center"/>
    </xf>
    <xf numFmtId="165" fontId="2" fillId="9" borderId="1" xfId="0" applyNumberFormat="1" applyFont="1" applyFill="1" applyBorder="1" applyAlignment="1">
      <alignment horizontal="center" vertical="center" wrapText="1"/>
    </xf>
    <xf numFmtId="165" fontId="2" fillId="9" borderId="1" xfId="0" applyNumberFormat="1" applyFont="1" applyFill="1" applyBorder="1" applyAlignment="1">
      <alignment horizontal="left" vertical="top" wrapText="1"/>
    </xf>
    <xf numFmtId="49" fontId="2" fillId="9" borderId="1" xfId="0" applyNumberFormat="1" applyFont="1" applyFill="1" applyBorder="1" applyAlignment="1">
      <alignment horizontal="center" vertical="center" wrapText="1"/>
    </xf>
    <xf numFmtId="165" fontId="2" fillId="9" borderId="0" xfId="0" applyNumberFormat="1" applyFont="1" applyFill="1" applyAlignment="1">
      <alignment horizontal="center" vertical="center"/>
    </xf>
    <xf numFmtId="0" fontId="2" fillId="9" borderId="2" xfId="0" applyFont="1" applyFill="1" applyBorder="1" applyAlignment="1">
      <alignment horizontal="center" vertical="center" wrapText="1"/>
    </xf>
    <xf numFmtId="49" fontId="2" fillId="9" borderId="2" xfId="0" applyNumberFormat="1" applyFont="1" applyFill="1" applyBorder="1" applyAlignment="1">
      <alignment horizontal="center" vertical="center" wrapText="1"/>
    </xf>
    <xf numFmtId="0" fontId="2" fillId="9" borderId="1" xfId="0" applyFont="1" applyFill="1" applyBorder="1" applyAlignment="1">
      <alignment horizontal="center" vertical="center" wrapText="1"/>
    </xf>
    <xf numFmtId="165" fontId="2" fillId="9" borderId="7" xfId="0" applyNumberFormat="1" applyFont="1" applyFill="1" applyBorder="1" applyAlignment="1">
      <alignment horizontal="center" vertical="center" wrapText="1"/>
    </xf>
    <xf numFmtId="0" fontId="2" fillId="9" borderId="1" xfId="0" applyFont="1" applyFill="1" applyBorder="1" applyAlignment="1">
      <alignment horizontal="left" vertical="top" wrapText="1"/>
    </xf>
    <xf numFmtId="0" fontId="2" fillId="9" borderId="0" xfId="0" applyFont="1" applyFill="1" applyAlignment="1">
      <alignment horizontal="center" vertical="center"/>
    </xf>
    <xf numFmtId="0" fontId="2" fillId="9" borderId="1" xfId="0" applyFont="1" applyFill="1" applyBorder="1" applyAlignment="1">
      <alignment vertical="center" wrapText="1"/>
    </xf>
    <xf numFmtId="49" fontId="2" fillId="9" borderId="1" xfId="0" applyNumberFormat="1" applyFont="1" applyFill="1" applyBorder="1" applyAlignment="1">
      <alignment horizontal="center" vertical="center"/>
    </xf>
    <xf numFmtId="0" fontId="2" fillId="9" borderId="2" xfId="0" applyFont="1" applyFill="1" applyBorder="1" applyAlignment="1">
      <alignment horizontal="left" vertical="top" wrapText="1"/>
    </xf>
    <xf numFmtId="165" fontId="4" fillId="9" borderId="0" xfId="0" applyNumberFormat="1" applyFont="1" applyFill="1" applyAlignment="1">
      <alignment horizontal="center" vertical="center"/>
    </xf>
    <xf numFmtId="165" fontId="4" fillId="9" borderId="1" xfId="0" applyNumberFormat="1" applyFont="1" applyFill="1" applyBorder="1" applyAlignment="1">
      <alignment horizontal="center" vertical="center" wrapText="1"/>
    </xf>
    <xf numFmtId="165" fontId="4" fillId="9" borderId="1" xfId="0" applyNumberFormat="1" applyFont="1" applyFill="1" applyBorder="1" applyAlignment="1">
      <alignment horizontal="left" vertical="top" wrapText="1"/>
    </xf>
    <xf numFmtId="49" fontId="4" fillId="9" borderId="1" xfId="0" applyNumberFormat="1" applyFont="1" applyFill="1" applyBorder="1" applyAlignment="1">
      <alignment horizontal="center" vertical="center" wrapText="1"/>
    </xf>
    <xf numFmtId="0" fontId="4" fillId="9" borderId="1" xfId="0" applyFont="1" applyFill="1" applyBorder="1" applyAlignment="1">
      <alignment vertical="center" wrapText="1"/>
    </xf>
    <xf numFmtId="49" fontId="4" fillId="9" borderId="1" xfId="0" applyNumberFormat="1" applyFont="1" applyFill="1" applyBorder="1" applyAlignment="1">
      <alignment horizontal="left" vertical="center" wrapText="1"/>
    </xf>
    <xf numFmtId="0" fontId="2" fillId="9" borderId="10" xfId="0" applyFont="1" applyFill="1" applyBorder="1" applyAlignment="1">
      <alignment horizontal="center" vertical="center" wrapText="1"/>
    </xf>
    <xf numFmtId="164" fontId="2" fillId="9" borderId="2" xfId="0" applyNumberFormat="1" applyFont="1" applyFill="1" applyBorder="1" applyAlignment="1">
      <alignment horizontal="center" vertical="center" wrapText="1"/>
    </xf>
    <xf numFmtId="0" fontId="4" fillId="9" borderId="1" xfId="0" applyFont="1" applyFill="1" applyBorder="1" applyAlignment="1">
      <alignment horizontal="left" vertical="center" wrapText="1"/>
    </xf>
    <xf numFmtId="164" fontId="4" fillId="9" borderId="1" xfId="0" applyNumberFormat="1" applyFont="1" applyFill="1" applyBorder="1" applyAlignment="1">
      <alignment horizontal="center" vertical="center" wrapText="1"/>
    </xf>
    <xf numFmtId="0" fontId="4" fillId="9" borderId="2" xfId="0" applyFont="1" applyFill="1" applyBorder="1" applyAlignment="1">
      <alignment horizontal="left" vertical="center" wrapText="1"/>
    </xf>
    <xf numFmtId="0" fontId="10" fillId="9" borderId="0" xfId="0" applyFont="1" applyFill="1" applyAlignment="1">
      <alignment wrapText="1"/>
    </xf>
    <xf numFmtId="0" fontId="4" fillId="0" borderId="2" xfId="0" applyFont="1" applyFill="1" applyBorder="1" applyAlignment="1">
      <alignment vertical="center" wrapText="1"/>
    </xf>
    <xf numFmtId="0" fontId="4" fillId="0" borderId="0" xfId="0" applyFont="1" applyFill="1" applyAlignment="1">
      <alignment horizontal="center" vertical="center" wrapText="1"/>
    </xf>
    <xf numFmtId="165" fontId="0" fillId="0" borderId="0" xfId="0" applyNumberFormat="1"/>
    <xf numFmtId="43" fontId="4" fillId="0" borderId="2" xfId="1" applyFont="1" applyFill="1" applyBorder="1" applyAlignment="1">
      <alignment horizontal="center" vertical="center" wrapText="1"/>
    </xf>
    <xf numFmtId="0" fontId="4" fillId="0" borderId="1" xfId="0" applyFont="1" applyBorder="1" applyAlignment="1">
      <alignment horizontal="left" vertical="center" wrapText="1"/>
    </xf>
    <xf numFmtId="43" fontId="2" fillId="0" borderId="2" xfId="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3" fontId="0" fillId="0" borderId="0" xfId="1" applyFont="1"/>
    <xf numFmtId="43" fontId="0" fillId="0" borderId="0" xfId="0" applyNumberFormat="1"/>
    <xf numFmtId="165" fontId="4" fillId="0" borderId="1" xfId="0" applyNumberFormat="1" applyFont="1" applyFill="1" applyBorder="1" applyAlignment="1">
      <alignment horizontal="left" vertical="top" wrapText="1"/>
    </xf>
    <xf numFmtId="43" fontId="4" fillId="0" borderId="2" xfId="1" applyFont="1" applyFill="1" applyBorder="1" applyAlignment="1">
      <alignment horizontal="center" vertical="center" wrapText="1"/>
    </xf>
    <xf numFmtId="49" fontId="4" fillId="0" borderId="1" xfId="0" applyNumberFormat="1" applyFont="1" applyBorder="1" applyAlignment="1">
      <alignment horizontal="center" vertical="center" textRotation="90" wrapText="1"/>
    </xf>
    <xf numFmtId="0" fontId="4" fillId="0" borderId="1" xfId="0" applyFont="1" applyBorder="1" applyAlignment="1">
      <alignment horizontal="center" vertical="center" textRotation="90" wrapText="1"/>
    </xf>
    <xf numFmtId="165" fontId="4" fillId="0" borderId="1" xfId="0" applyNumberFormat="1"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8" fillId="0" borderId="1" xfId="0" applyFont="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2" fillId="0" borderId="1" xfId="0" applyFont="1" applyBorder="1" applyAlignment="1">
      <alignment horizontal="left"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2"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3" fontId="7" fillId="0" borderId="2" xfId="0" applyNumberFormat="1" applyFont="1" applyFill="1" applyBorder="1" applyAlignment="1">
      <alignment horizontal="center" vertical="center" textRotation="90" wrapText="1"/>
    </xf>
    <xf numFmtId="3" fontId="7" fillId="0" borderId="4" xfId="0" applyNumberFormat="1" applyFont="1" applyFill="1" applyBorder="1" applyAlignment="1">
      <alignment horizontal="center" vertical="center" textRotation="90" wrapText="1"/>
    </xf>
    <xf numFmtId="0" fontId="4" fillId="5" borderId="1"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3"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textRotation="90" wrapText="1"/>
    </xf>
    <xf numFmtId="49" fontId="4" fillId="0" borderId="1" xfId="0" applyNumberFormat="1" applyFont="1" applyBorder="1" applyAlignment="1">
      <alignment horizontal="center" vertical="center" textRotation="90"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1" fontId="4" fillId="0" borderId="1" xfId="0" applyNumberFormat="1" applyFont="1" applyFill="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65" fontId="4" fillId="2" borderId="2"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3" fontId="4" fillId="0" borderId="2" xfId="1" applyFont="1" applyFill="1" applyBorder="1" applyAlignment="1">
      <alignment horizontal="center" vertical="center" wrapText="1"/>
    </xf>
    <xf numFmtId="43" fontId="4" fillId="0" borderId="3" xfId="1" applyFont="1" applyFill="1" applyBorder="1" applyAlignment="1">
      <alignment horizontal="center" vertical="center" wrapText="1"/>
    </xf>
    <xf numFmtId="43" fontId="4" fillId="0" borderId="4" xfId="1" applyFont="1" applyFill="1" applyBorder="1" applyAlignment="1">
      <alignment horizontal="center" vertical="center" wrapText="1"/>
    </xf>
    <xf numFmtId="49"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165" fontId="4" fillId="0" borderId="2"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165" fontId="2" fillId="0" borderId="2" xfId="0" applyNumberFormat="1" applyFont="1" applyFill="1" applyBorder="1" applyAlignment="1">
      <alignment horizontal="center" vertical="center" wrapText="1"/>
    </xf>
    <xf numFmtId="165" fontId="2" fillId="0" borderId="4"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wrapText="1"/>
    </xf>
    <xf numFmtId="167" fontId="2" fillId="0" borderId="2" xfId="1" applyNumberFormat="1" applyFont="1" applyFill="1" applyBorder="1" applyAlignment="1">
      <alignment horizontal="center" vertical="center" wrapText="1"/>
    </xf>
    <xf numFmtId="167" fontId="2" fillId="0" borderId="3" xfId="1" applyNumberFormat="1" applyFont="1" applyFill="1" applyBorder="1" applyAlignment="1">
      <alignment horizontal="center" vertical="center" wrapText="1"/>
    </xf>
    <xf numFmtId="167" fontId="2" fillId="0" borderId="4" xfId="1" applyNumberFormat="1" applyFont="1" applyFill="1" applyBorder="1" applyAlignment="1">
      <alignment horizontal="center" vertical="center" wrapText="1"/>
    </xf>
    <xf numFmtId="43" fontId="2" fillId="0" borderId="2" xfId="1" applyFont="1" applyFill="1" applyBorder="1" applyAlignment="1">
      <alignment horizontal="center" vertical="center" wrapText="1"/>
    </xf>
    <xf numFmtId="43" fontId="2" fillId="0" borderId="3" xfId="1" applyFont="1" applyFill="1" applyBorder="1" applyAlignment="1">
      <alignment horizontal="center" vertical="center" wrapText="1"/>
    </xf>
    <xf numFmtId="43" fontId="2" fillId="0" borderId="4" xfId="1" applyFont="1" applyFill="1" applyBorder="1" applyAlignment="1">
      <alignment horizontal="center" vertical="center" wrapText="1"/>
    </xf>
    <xf numFmtId="164" fontId="4" fillId="0" borderId="2" xfId="0" applyNumberFormat="1" applyFont="1" applyFill="1" applyBorder="1" applyAlignment="1">
      <alignment horizontal="center" vertical="center"/>
    </xf>
    <xf numFmtId="164" fontId="4" fillId="0" borderId="3" xfId="0" applyNumberFormat="1" applyFont="1" applyFill="1" applyBorder="1" applyAlignment="1">
      <alignment horizontal="center" vertical="center"/>
    </xf>
    <xf numFmtId="164" fontId="4" fillId="2" borderId="2"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64" fontId="7" fillId="0" borderId="3" xfId="0" applyNumberFormat="1" applyFont="1" applyFill="1" applyBorder="1" applyAlignment="1">
      <alignment horizontal="center" vertical="center" wrapText="1"/>
    </xf>
    <xf numFmtId="165" fontId="4" fillId="0" borderId="1" xfId="0" applyNumberFormat="1" applyFont="1" applyBorder="1" applyAlignment="1">
      <alignment horizontal="center" vertical="center" textRotation="90" wrapText="1"/>
    </xf>
    <xf numFmtId="49" fontId="4" fillId="2" borderId="1" xfId="0" applyNumberFormat="1" applyFont="1" applyFill="1" applyBorder="1" applyAlignment="1">
      <alignment horizontal="center" vertical="center" textRotation="90" wrapText="1"/>
    </xf>
    <xf numFmtId="0" fontId="4" fillId="2" borderId="2" xfId="0" applyFont="1" applyFill="1" applyBorder="1" applyAlignment="1">
      <alignment horizontal="center" vertical="top" wrapText="1"/>
    </xf>
    <xf numFmtId="0" fontId="4" fillId="2" borderId="3" xfId="0" applyFont="1" applyFill="1" applyBorder="1" applyAlignment="1">
      <alignment horizontal="center" vertical="top" wrapText="1"/>
    </xf>
    <xf numFmtId="49" fontId="4" fillId="2" borderId="2" xfId="0" applyNumberFormat="1" applyFont="1" applyFill="1" applyBorder="1" applyAlignment="1">
      <alignment horizontal="center" vertical="center" wrapText="1"/>
    </xf>
    <xf numFmtId="49" fontId="4" fillId="2" borderId="3" xfId="0" applyNumberFormat="1" applyFont="1" applyFill="1" applyBorder="1" applyAlignment="1">
      <alignment horizontal="center" vertical="center" wrapText="1"/>
    </xf>
    <xf numFmtId="165" fontId="2" fillId="6"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textRotation="90" wrapText="1"/>
    </xf>
    <xf numFmtId="1" fontId="4" fillId="0" borderId="2"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165" fontId="2" fillId="9" borderId="1" xfId="0" applyNumberFormat="1" applyFont="1" applyFill="1" applyBorder="1" applyAlignment="1">
      <alignment horizontal="center" vertical="center" wrapText="1"/>
    </xf>
    <xf numFmtId="165" fontId="4" fillId="9" borderId="1" xfId="0" applyNumberFormat="1" applyFont="1" applyFill="1" applyBorder="1" applyAlignment="1">
      <alignment horizontal="center" vertical="center" wrapText="1"/>
    </xf>
    <xf numFmtId="165" fontId="4" fillId="2" borderId="2" xfId="0" applyNumberFormat="1" applyFont="1" applyFill="1" applyBorder="1" applyAlignment="1">
      <alignment horizontal="left" vertical="top" wrapText="1"/>
    </xf>
    <xf numFmtId="165" fontId="4" fillId="2" borderId="4" xfId="0" applyNumberFormat="1" applyFont="1" applyFill="1" applyBorder="1" applyAlignment="1">
      <alignment horizontal="left" vertical="top" wrapText="1"/>
    </xf>
    <xf numFmtId="49" fontId="4" fillId="2" borderId="4" xfId="0" applyNumberFormat="1" applyFont="1" applyFill="1" applyBorder="1" applyAlignment="1">
      <alignment horizontal="center" vertical="center" wrapText="1"/>
    </xf>
    <xf numFmtId="165" fontId="4" fillId="2" borderId="3" xfId="0" applyNumberFormat="1" applyFont="1" applyFill="1" applyBorder="1" applyAlignment="1">
      <alignment horizontal="left" vertical="top" wrapText="1"/>
    </xf>
    <xf numFmtId="164" fontId="4" fillId="0" borderId="2"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2" borderId="1" xfId="0" applyFont="1" applyFill="1" applyBorder="1" applyAlignment="1">
      <alignment horizontal="center" vertical="center" textRotation="90" wrapText="1"/>
    </xf>
    <xf numFmtId="49" fontId="4" fillId="2" borderId="1" xfId="0" applyNumberFormat="1"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165" fontId="4" fillId="0" borderId="11" xfId="0" applyNumberFormat="1" applyFont="1" applyBorder="1" applyAlignment="1">
      <alignment horizontal="center" vertical="center"/>
    </xf>
    <xf numFmtId="165" fontId="4" fillId="0" borderId="0" xfId="0" applyNumberFormat="1" applyFont="1" applyAlignment="1">
      <alignment horizontal="center" vertical="center"/>
    </xf>
    <xf numFmtId="49" fontId="4" fillId="0" borderId="2"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textRotation="90" wrapText="1"/>
    </xf>
    <xf numFmtId="0" fontId="2" fillId="6" borderId="1" xfId="0"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4" fillId="0" borderId="0" xfId="0" applyFont="1" applyAlignment="1">
      <alignment horizontal="left" vertical="center" wrapText="1"/>
    </xf>
    <xf numFmtId="0" fontId="4" fillId="0" borderId="2" xfId="0" applyFont="1" applyBorder="1" applyAlignment="1">
      <alignment horizontal="left" wrapText="1"/>
    </xf>
    <xf numFmtId="0" fontId="4" fillId="0" borderId="4" xfId="0" applyFont="1" applyBorder="1" applyAlignment="1">
      <alignment horizontal="left" wrapText="1"/>
    </xf>
    <xf numFmtId="0" fontId="3" fillId="0" borderId="2" xfId="0" applyFont="1" applyFill="1" applyBorder="1" applyAlignment="1">
      <alignment horizontal="center" vertical="center" textRotation="90" wrapText="1"/>
    </xf>
    <xf numFmtId="0" fontId="3" fillId="0" borderId="3" xfId="0" applyFont="1" applyFill="1" applyBorder="1" applyAlignment="1">
      <alignment horizontal="center" vertical="center" textRotation="90" wrapText="1"/>
    </xf>
    <xf numFmtId="49" fontId="4" fillId="0" borderId="2" xfId="0" applyNumberFormat="1" applyFont="1" applyFill="1" applyBorder="1" applyAlignment="1">
      <alignment horizontal="center" vertical="center" textRotation="90" wrapText="1"/>
    </xf>
    <xf numFmtId="49" fontId="4" fillId="0" borderId="3" xfId="0" applyNumberFormat="1" applyFont="1" applyFill="1" applyBorder="1" applyAlignment="1">
      <alignment horizontal="center" vertical="center" textRotation="90" wrapText="1"/>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4" fillId="0" borderId="2" xfId="0" applyNumberFormat="1" applyFont="1" applyBorder="1" applyAlignment="1">
      <alignment horizontal="center" vertical="center" textRotation="90" wrapText="1"/>
    </xf>
    <xf numFmtId="49" fontId="4" fillId="0" borderId="3" xfId="0" applyNumberFormat="1" applyFont="1" applyBorder="1" applyAlignment="1">
      <alignment horizontal="center" vertical="center" textRotation="90" wrapText="1"/>
    </xf>
    <xf numFmtId="49" fontId="4" fillId="0" borderId="4" xfId="0" applyNumberFormat="1" applyFont="1" applyBorder="1" applyAlignment="1">
      <alignment horizontal="center" vertical="center" textRotation="90" wrapText="1"/>
    </xf>
    <xf numFmtId="0" fontId="4" fillId="0" borderId="2" xfId="0" applyFont="1" applyBorder="1" applyAlignment="1">
      <alignment horizontal="center" vertical="center" textRotation="90" wrapText="1" shrinkToFit="1"/>
    </xf>
    <xf numFmtId="0" fontId="4" fillId="0" borderId="3" xfId="0" applyFont="1" applyBorder="1" applyAlignment="1">
      <alignment horizontal="center" vertical="center" textRotation="90" wrapText="1" shrinkToFit="1"/>
    </xf>
    <xf numFmtId="0" fontId="4" fillId="0" borderId="4" xfId="0" applyFont="1" applyBorder="1" applyAlignment="1">
      <alignment horizontal="center" vertical="center" textRotation="90" wrapText="1" shrinkToFit="1"/>
    </xf>
    <xf numFmtId="0" fontId="4" fillId="2" borderId="1" xfId="0" applyFont="1" applyFill="1" applyBorder="1" applyAlignment="1">
      <alignment horizontal="center" vertical="center" textRotation="90" wrapText="1" shrinkToFit="1"/>
    </xf>
    <xf numFmtId="49" fontId="4" fillId="0" borderId="2" xfId="0" applyNumberFormat="1" applyFont="1" applyBorder="1" applyAlignment="1">
      <alignment horizontal="center" vertical="center" textRotation="90" wrapText="1" shrinkToFit="1"/>
    </xf>
    <xf numFmtId="49" fontId="4" fillId="0" borderId="3" xfId="0" applyNumberFormat="1" applyFont="1" applyBorder="1" applyAlignment="1">
      <alignment horizontal="center" vertical="center" textRotation="90" wrapText="1" shrinkToFit="1"/>
    </xf>
    <xf numFmtId="49" fontId="4" fillId="0" borderId="2" xfId="0" applyNumberFormat="1" applyFont="1" applyBorder="1" applyAlignment="1">
      <alignment horizontal="center" vertical="center" textRotation="90"/>
    </xf>
    <xf numFmtId="49" fontId="4" fillId="0" borderId="3" xfId="0" applyNumberFormat="1" applyFont="1" applyBorder="1" applyAlignment="1">
      <alignment horizontal="center" vertical="center" textRotation="90"/>
    </xf>
    <xf numFmtId="49" fontId="4" fillId="0" borderId="4" xfId="0" applyNumberFormat="1" applyFont="1" applyBorder="1" applyAlignment="1">
      <alignment horizontal="center" vertical="center" textRotation="90"/>
    </xf>
    <xf numFmtId="0" fontId="4" fillId="0" borderId="1" xfId="0" applyFont="1" applyBorder="1" applyAlignment="1">
      <alignment horizontal="center" vertical="top" wrapText="1"/>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4" fillId="0" borderId="1" xfId="0" applyNumberFormat="1" applyFont="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4" fillId="0" borderId="1" xfId="0" applyFont="1" applyBorder="1" applyAlignment="1">
      <alignment horizontal="center" vertical="center" textRotation="90"/>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center" textRotation="90"/>
    </xf>
    <xf numFmtId="0" fontId="4" fillId="0" borderId="3" xfId="0" applyFont="1" applyBorder="1" applyAlignment="1">
      <alignment horizontal="center" vertical="center" textRotation="90"/>
    </xf>
    <xf numFmtId="0" fontId="4" fillId="0" borderId="4" xfId="0" applyFont="1" applyBorder="1" applyAlignment="1">
      <alignment horizontal="center" vertical="center" textRotation="90"/>
    </xf>
    <xf numFmtId="1" fontId="4" fillId="0" borderId="2" xfId="0" applyNumberFormat="1" applyFont="1" applyBorder="1" applyAlignment="1">
      <alignment horizontal="center" vertical="center" textRotation="90" wrapText="1"/>
    </xf>
    <xf numFmtId="1" fontId="4" fillId="0" borderId="3" xfId="0" applyNumberFormat="1" applyFont="1" applyBorder="1" applyAlignment="1">
      <alignment horizontal="center" vertical="center" textRotation="90" wrapText="1"/>
    </xf>
    <xf numFmtId="1" fontId="4" fillId="0" borderId="4" xfId="0" applyNumberFormat="1" applyFont="1" applyBorder="1" applyAlignment="1">
      <alignment horizontal="center" vertical="center" textRotation="90" wrapText="1"/>
    </xf>
    <xf numFmtId="1" fontId="4" fillId="0" borderId="1" xfId="0" applyNumberFormat="1" applyFont="1" applyBorder="1" applyAlignment="1">
      <alignment horizontal="center" vertical="center" textRotation="90" wrapText="1"/>
    </xf>
  </cellXfs>
  <cellStyles count="2">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abSelected="1" zoomScale="80" zoomScaleNormal="80" workbookViewId="0">
      <selection activeCell="C17" sqref="C17:C18"/>
    </sheetView>
  </sheetViews>
  <sheetFormatPr defaultRowHeight="15" x14ac:dyDescent="0.25"/>
  <cols>
    <col min="1" max="1" width="5.5703125" customWidth="1"/>
    <col min="2" max="2" width="4" customWidth="1"/>
    <col min="3" max="3" width="8.28515625" customWidth="1"/>
    <col min="4" max="4" width="8.85546875" customWidth="1"/>
    <col min="5" max="5" width="4" customWidth="1"/>
    <col min="6" max="6" width="4.140625" customWidth="1"/>
    <col min="7" max="7" width="6.85546875" customWidth="1"/>
    <col min="8" max="8" width="7.140625" customWidth="1"/>
    <col min="9" max="9" width="7.5703125" customWidth="1"/>
    <col min="10" max="10" width="7" customWidth="1"/>
    <col min="13" max="13" width="7" customWidth="1"/>
    <col min="16" max="16" width="6.85546875" customWidth="1"/>
    <col min="19" max="19" width="6.42578125" customWidth="1"/>
    <col min="20" max="20" width="7.140625" customWidth="1"/>
    <col min="21" max="21" width="5.42578125" customWidth="1"/>
    <col min="22" max="22" width="7.140625" customWidth="1"/>
    <col min="28" max="28" width="32.140625" customWidth="1"/>
    <col min="29" max="29" width="6.7109375" customWidth="1"/>
  </cols>
  <sheetData>
    <row r="1" spans="1:29" x14ac:dyDescent="0.25">
      <c r="A1" s="361" t="s">
        <v>377</v>
      </c>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row>
    <row r="2" spans="1:29" x14ac:dyDescent="0.25">
      <c r="A2" s="361" t="s">
        <v>0</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row>
    <row r="3" spans="1:29" x14ac:dyDescent="0.25">
      <c r="A3" s="362" t="s">
        <v>1</v>
      </c>
      <c r="B3" s="362"/>
      <c r="C3" s="362"/>
      <c r="D3" s="362"/>
      <c r="E3" s="362"/>
      <c r="F3" s="362"/>
      <c r="G3" s="362"/>
      <c r="H3" s="362"/>
      <c r="I3" s="2"/>
      <c r="J3" s="2"/>
      <c r="K3" s="2"/>
      <c r="L3" s="2"/>
      <c r="M3" s="2"/>
      <c r="N3" s="2"/>
      <c r="O3" s="2"/>
      <c r="P3" s="2"/>
      <c r="Q3" s="2"/>
      <c r="R3" s="2"/>
      <c r="S3" s="2"/>
      <c r="T3" s="2"/>
      <c r="U3" s="2"/>
      <c r="V3" s="2"/>
      <c r="W3" s="2"/>
      <c r="X3" s="2"/>
      <c r="Y3" s="2"/>
      <c r="Z3" s="2"/>
      <c r="AA3" s="2"/>
      <c r="AB3" s="2"/>
      <c r="AC3" s="2"/>
    </row>
    <row r="4" spans="1:29" x14ac:dyDescent="0.25">
      <c r="A4" s="363" t="s">
        <v>2</v>
      </c>
      <c r="B4" s="364" t="s">
        <v>3</v>
      </c>
      <c r="C4" s="365" t="s">
        <v>4</v>
      </c>
      <c r="D4" s="364" t="s">
        <v>5</v>
      </c>
      <c r="E4" s="364" t="s">
        <v>6</v>
      </c>
      <c r="F4" s="364" t="s">
        <v>7</v>
      </c>
      <c r="G4" s="363" t="s">
        <v>8</v>
      </c>
      <c r="H4" s="363"/>
      <c r="I4" s="363"/>
      <c r="J4" s="368" t="s">
        <v>9</v>
      </c>
      <c r="K4" s="369"/>
      <c r="L4" s="369"/>
      <c r="M4" s="369"/>
      <c r="N4" s="369"/>
      <c r="O4" s="369"/>
      <c r="P4" s="369"/>
      <c r="Q4" s="369"/>
      <c r="R4" s="369"/>
      <c r="S4" s="369"/>
      <c r="T4" s="369"/>
      <c r="U4" s="369"/>
      <c r="V4" s="369"/>
      <c r="W4" s="369"/>
      <c r="X4" s="370"/>
      <c r="Y4" s="368" t="s">
        <v>10</v>
      </c>
      <c r="Z4" s="370"/>
      <c r="AA4" s="371" t="s">
        <v>33</v>
      </c>
      <c r="AB4" s="371" t="s">
        <v>11</v>
      </c>
      <c r="AC4" s="364" t="s">
        <v>12</v>
      </c>
    </row>
    <row r="5" spans="1:29" ht="72" customHeight="1" x14ac:dyDescent="0.25">
      <c r="A5" s="363"/>
      <c r="B5" s="364"/>
      <c r="C5" s="366"/>
      <c r="D5" s="364"/>
      <c r="E5" s="364"/>
      <c r="F5" s="364"/>
      <c r="G5" s="363"/>
      <c r="H5" s="363"/>
      <c r="I5" s="363"/>
      <c r="J5" s="363" t="s">
        <v>13</v>
      </c>
      <c r="K5" s="363"/>
      <c r="L5" s="363"/>
      <c r="M5" s="363" t="s">
        <v>14</v>
      </c>
      <c r="N5" s="363"/>
      <c r="O5" s="363"/>
      <c r="P5" s="363" t="s">
        <v>15</v>
      </c>
      <c r="Q5" s="363"/>
      <c r="R5" s="363"/>
      <c r="S5" s="363" t="s">
        <v>16</v>
      </c>
      <c r="T5" s="363"/>
      <c r="U5" s="363"/>
      <c r="V5" s="363" t="s">
        <v>17</v>
      </c>
      <c r="W5" s="363"/>
      <c r="X5" s="363"/>
      <c r="Y5" s="388"/>
      <c r="Z5" s="389"/>
      <c r="AA5" s="372"/>
      <c r="AB5" s="372"/>
      <c r="AC5" s="364"/>
    </row>
    <row r="6" spans="1:29" x14ac:dyDescent="0.25">
      <c r="A6" s="363"/>
      <c r="B6" s="364"/>
      <c r="C6" s="366"/>
      <c r="D6" s="364"/>
      <c r="E6" s="364"/>
      <c r="F6" s="364"/>
      <c r="G6" s="363" t="s">
        <v>18</v>
      </c>
      <c r="H6" s="363" t="s">
        <v>19</v>
      </c>
      <c r="I6" s="363"/>
      <c r="J6" s="363" t="s">
        <v>18</v>
      </c>
      <c r="K6" s="363" t="s">
        <v>19</v>
      </c>
      <c r="L6" s="363"/>
      <c r="M6" s="363" t="s">
        <v>18</v>
      </c>
      <c r="N6" s="363" t="s">
        <v>19</v>
      </c>
      <c r="O6" s="363"/>
      <c r="P6" s="363" t="s">
        <v>18</v>
      </c>
      <c r="Q6" s="363" t="s">
        <v>19</v>
      </c>
      <c r="R6" s="363"/>
      <c r="S6" s="363" t="s">
        <v>18</v>
      </c>
      <c r="T6" s="363" t="s">
        <v>19</v>
      </c>
      <c r="U6" s="363"/>
      <c r="V6" s="363" t="s">
        <v>18</v>
      </c>
      <c r="W6" s="363" t="s">
        <v>19</v>
      </c>
      <c r="X6" s="363"/>
      <c r="Y6" s="388"/>
      <c r="Z6" s="389"/>
      <c r="AA6" s="372"/>
      <c r="AB6" s="372"/>
      <c r="AC6" s="364"/>
    </row>
    <row r="7" spans="1:29" ht="72" x14ac:dyDescent="0.25">
      <c r="A7" s="363"/>
      <c r="B7" s="364"/>
      <c r="C7" s="367"/>
      <c r="D7" s="364"/>
      <c r="E7" s="364"/>
      <c r="F7" s="364"/>
      <c r="G7" s="363"/>
      <c r="H7" s="11" t="s">
        <v>22</v>
      </c>
      <c r="I7" s="11" t="s">
        <v>23</v>
      </c>
      <c r="J7" s="363"/>
      <c r="K7" s="11" t="s">
        <v>22</v>
      </c>
      <c r="L7" s="11" t="s">
        <v>24</v>
      </c>
      <c r="M7" s="363"/>
      <c r="N7" s="11" t="s">
        <v>22</v>
      </c>
      <c r="O7" s="11" t="s">
        <v>24</v>
      </c>
      <c r="P7" s="363"/>
      <c r="Q7" s="11" t="s">
        <v>22</v>
      </c>
      <c r="R7" s="11" t="s">
        <v>24</v>
      </c>
      <c r="S7" s="363"/>
      <c r="T7" s="11" t="s">
        <v>22</v>
      </c>
      <c r="U7" s="11" t="s">
        <v>24</v>
      </c>
      <c r="V7" s="363"/>
      <c r="W7" s="11" t="s">
        <v>22</v>
      </c>
      <c r="X7" s="11" t="s">
        <v>24</v>
      </c>
      <c r="Y7" s="12" t="s">
        <v>20</v>
      </c>
      <c r="Z7" s="12" t="s">
        <v>21</v>
      </c>
      <c r="AA7" s="373"/>
      <c r="AB7" s="373"/>
      <c r="AC7" s="364"/>
    </row>
    <row r="8" spans="1:29" x14ac:dyDescent="0.25">
      <c r="A8" s="11">
        <v>1</v>
      </c>
      <c r="B8" s="11">
        <v>2</v>
      </c>
      <c r="C8" s="11">
        <v>3</v>
      </c>
      <c r="D8" s="11">
        <v>4</v>
      </c>
      <c r="E8" s="11">
        <v>5</v>
      </c>
      <c r="F8" s="11">
        <v>6</v>
      </c>
      <c r="G8" s="11">
        <v>7</v>
      </c>
      <c r="H8" s="11">
        <v>8</v>
      </c>
      <c r="I8" s="11">
        <v>9</v>
      </c>
      <c r="J8" s="11">
        <v>10</v>
      </c>
      <c r="K8" s="11">
        <v>11</v>
      </c>
      <c r="L8" s="11">
        <v>12</v>
      </c>
      <c r="M8" s="11">
        <v>13</v>
      </c>
      <c r="N8" s="11">
        <v>14</v>
      </c>
      <c r="O8" s="11">
        <v>15</v>
      </c>
      <c r="P8" s="11">
        <v>16</v>
      </c>
      <c r="Q8" s="11">
        <v>17</v>
      </c>
      <c r="R8" s="11">
        <v>18</v>
      </c>
      <c r="S8" s="11">
        <v>19</v>
      </c>
      <c r="T8" s="11">
        <v>20</v>
      </c>
      <c r="U8" s="11">
        <v>21</v>
      </c>
      <c r="V8" s="11">
        <v>22</v>
      </c>
      <c r="W8" s="11">
        <v>23</v>
      </c>
      <c r="X8" s="11">
        <v>24</v>
      </c>
      <c r="Y8" s="11">
        <v>25</v>
      </c>
      <c r="Z8" s="11">
        <v>26</v>
      </c>
      <c r="AA8" s="11">
        <v>27</v>
      </c>
      <c r="AB8" s="11">
        <v>28</v>
      </c>
      <c r="AC8" s="11">
        <v>29</v>
      </c>
    </row>
    <row r="9" spans="1:29" ht="267.75" x14ac:dyDescent="0.25">
      <c r="A9" s="244">
        <v>1</v>
      </c>
      <c r="B9" s="240" t="s">
        <v>25</v>
      </c>
      <c r="C9" s="273" t="s">
        <v>26</v>
      </c>
      <c r="D9" s="289">
        <v>131140021798</v>
      </c>
      <c r="E9" s="240">
        <v>3009</v>
      </c>
      <c r="F9" s="244"/>
      <c r="G9" s="244">
        <v>28.8</v>
      </c>
      <c r="H9" s="244">
        <v>28.8</v>
      </c>
      <c r="I9" s="3">
        <v>28.8</v>
      </c>
      <c r="J9" s="3"/>
      <c r="K9" s="3"/>
      <c r="L9" s="3"/>
      <c r="M9" s="3"/>
      <c r="N9" s="3"/>
      <c r="O9" s="3"/>
      <c r="P9" s="3"/>
      <c r="Q9" s="3"/>
      <c r="R9" s="3"/>
      <c r="S9" s="3"/>
      <c r="T9" s="3"/>
      <c r="U9" s="3"/>
      <c r="V9" s="298">
        <v>28.8</v>
      </c>
      <c r="W9" s="298">
        <v>28.8</v>
      </c>
      <c r="X9" s="298">
        <v>28.8</v>
      </c>
      <c r="Y9" s="3"/>
      <c r="Z9" s="3"/>
      <c r="AA9" s="3"/>
      <c r="AB9" s="5" t="s">
        <v>27</v>
      </c>
      <c r="AC9" s="23" t="s">
        <v>28</v>
      </c>
    </row>
    <row r="10" spans="1:29" s="261" customFormat="1" x14ac:dyDescent="0.25">
      <c r="A10" s="394" t="s">
        <v>69</v>
      </c>
      <c r="B10" s="394"/>
      <c r="C10" s="394"/>
      <c r="D10" s="394"/>
      <c r="E10" s="394"/>
      <c r="F10" s="394"/>
      <c r="G10" s="123">
        <f>SUM(G9)</f>
        <v>28.8</v>
      </c>
      <c r="H10" s="123">
        <f t="shared" ref="H10:AA10" si="0">SUM(H9)</f>
        <v>28.8</v>
      </c>
      <c r="I10" s="123">
        <f t="shared" si="0"/>
        <v>28.8</v>
      </c>
      <c r="J10" s="123">
        <f t="shared" si="0"/>
        <v>0</v>
      </c>
      <c r="K10" s="123">
        <f t="shared" si="0"/>
        <v>0</v>
      </c>
      <c r="L10" s="123">
        <f t="shared" si="0"/>
        <v>0</v>
      </c>
      <c r="M10" s="123">
        <f t="shared" si="0"/>
        <v>0</v>
      </c>
      <c r="N10" s="123">
        <f t="shared" si="0"/>
        <v>0</v>
      </c>
      <c r="O10" s="123">
        <f t="shared" si="0"/>
        <v>0</v>
      </c>
      <c r="P10" s="123">
        <f t="shared" si="0"/>
        <v>0</v>
      </c>
      <c r="Q10" s="123">
        <f t="shared" si="0"/>
        <v>0</v>
      </c>
      <c r="R10" s="123">
        <f t="shared" si="0"/>
        <v>0</v>
      </c>
      <c r="S10" s="123">
        <f t="shared" si="0"/>
        <v>0</v>
      </c>
      <c r="T10" s="123">
        <f t="shared" si="0"/>
        <v>0</v>
      </c>
      <c r="U10" s="123">
        <f t="shared" si="0"/>
        <v>0</v>
      </c>
      <c r="V10" s="123">
        <f t="shared" si="0"/>
        <v>28.8</v>
      </c>
      <c r="W10" s="123">
        <f t="shared" si="0"/>
        <v>28.8</v>
      </c>
      <c r="X10" s="123">
        <f t="shared" si="0"/>
        <v>28.8</v>
      </c>
      <c r="Y10" s="123">
        <f t="shared" si="0"/>
        <v>0</v>
      </c>
      <c r="Z10" s="123">
        <f t="shared" si="0"/>
        <v>0</v>
      </c>
      <c r="AA10" s="123">
        <f t="shared" si="0"/>
        <v>0</v>
      </c>
      <c r="AB10" s="290"/>
      <c r="AC10" s="123"/>
    </row>
    <row r="11" spans="1:29" ht="246.75" customHeight="1" x14ac:dyDescent="0.25">
      <c r="A11" s="239">
        <v>2</v>
      </c>
      <c r="B11" s="238" t="s">
        <v>38</v>
      </c>
      <c r="C11" s="4" t="s">
        <v>39</v>
      </c>
      <c r="D11" s="24" t="s">
        <v>40</v>
      </c>
      <c r="E11" s="4">
        <v>302101</v>
      </c>
      <c r="F11" s="238">
        <v>201508</v>
      </c>
      <c r="G11" s="25">
        <v>290.7</v>
      </c>
      <c r="H11" s="25">
        <v>290.7</v>
      </c>
      <c r="I11" s="25">
        <v>36.200000000000003</v>
      </c>
      <c r="J11" s="8"/>
      <c r="K11" s="8"/>
      <c r="L11" s="25"/>
      <c r="M11" s="25"/>
      <c r="N11" s="25"/>
      <c r="O11" s="25"/>
      <c r="P11" s="25"/>
      <c r="Q11" s="25"/>
      <c r="R11" s="25"/>
      <c r="S11" s="25">
        <v>290.7</v>
      </c>
      <c r="T11" s="25">
        <v>290.7</v>
      </c>
      <c r="U11" s="25">
        <v>36.200000000000003</v>
      </c>
      <c r="V11" s="25"/>
      <c r="W11" s="25"/>
      <c r="X11" s="25"/>
      <c r="Y11" s="25"/>
      <c r="Z11" s="25"/>
      <c r="AA11" s="3"/>
      <c r="AB11" s="23" t="s">
        <v>41</v>
      </c>
      <c r="AC11" s="3" t="s">
        <v>28</v>
      </c>
    </row>
    <row r="12" spans="1:29" s="261" customFormat="1" ht="21" customHeight="1" x14ac:dyDescent="0.25">
      <c r="A12" s="395" t="s">
        <v>69</v>
      </c>
      <c r="B12" s="396"/>
      <c r="C12" s="396"/>
      <c r="D12" s="396"/>
      <c r="E12" s="396"/>
      <c r="F12" s="397"/>
      <c r="G12" s="292">
        <f>SUM(G11)</f>
        <v>290.7</v>
      </c>
      <c r="H12" s="292">
        <f t="shared" ref="H12:AA12" si="1">SUM(H11)</f>
        <v>290.7</v>
      </c>
      <c r="I12" s="292">
        <f t="shared" si="1"/>
        <v>36.200000000000003</v>
      </c>
      <c r="J12" s="292">
        <f t="shared" si="1"/>
        <v>0</v>
      </c>
      <c r="K12" s="292">
        <f t="shared" si="1"/>
        <v>0</v>
      </c>
      <c r="L12" s="292">
        <f t="shared" si="1"/>
        <v>0</v>
      </c>
      <c r="M12" s="292">
        <f t="shared" si="1"/>
        <v>0</v>
      </c>
      <c r="N12" s="292">
        <f t="shared" si="1"/>
        <v>0</v>
      </c>
      <c r="O12" s="292">
        <f t="shared" si="1"/>
        <v>0</v>
      </c>
      <c r="P12" s="292">
        <f t="shared" si="1"/>
        <v>0</v>
      </c>
      <c r="Q12" s="292">
        <f t="shared" si="1"/>
        <v>0</v>
      </c>
      <c r="R12" s="292">
        <f t="shared" si="1"/>
        <v>0</v>
      </c>
      <c r="S12" s="292">
        <f t="shared" si="1"/>
        <v>290.7</v>
      </c>
      <c r="T12" s="292">
        <f t="shared" si="1"/>
        <v>290.7</v>
      </c>
      <c r="U12" s="292">
        <f t="shared" si="1"/>
        <v>36.200000000000003</v>
      </c>
      <c r="V12" s="292">
        <f t="shared" si="1"/>
        <v>0</v>
      </c>
      <c r="W12" s="292">
        <f t="shared" si="1"/>
        <v>0</v>
      </c>
      <c r="X12" s="292">
        <f t="shared" si="1"/>
        <v>0</v>
      </c>
      <c r="Y12" s="292">
        <f t="shared" si="1"/>
        <v>0</v>
      </c>
      <c r="Z12" s="292">
        <f t="shared" si="1"/>
        <v>0</v>
      </c>
      <c r="AA12" s="292">
        <f t="shared" si="1"/>
        <v>0</v>
      </c>
      <c r="AB12" s="123"/>
      <c r="AC12" s="123"/>
    </row>
    <row r="13" spans="1:29" ht="187.5" customHeight="1" x14ac:dyDescent="0.25">
      <c r="A13" s="244">
        <v>3</v>
      </c>
      <c r="B13" s="240" t="s">
        <v>25</v>
      </c>
      <c r="C13" s="273" t="s">
        <v>42</v>
      </c>
      <c r="D13" s="291" t="s">
        <v>43</v>
      </c>
      <c r="E13" s="273">
        <v>3004</v>
      </c>
      <c r="F13" s="240"/>
      <c r="G13" s="25"/>
      <c r="H13" s="25"/>
      <c r="I13" s="25"/>
      <c r="J13" s="8"/>
      <c r="K13" s="8"/>
      <c r="L13" s="25"/>
      <c r="M13" s="25"/>
      <c r="N13" s="25"/>
      <c r="O13" s="25"/>
      <c r="P13" s="25"/>
      <c r="Q13" s="25"/>
      <c r="R13" s="25"/>
      <c r="S13" s="25"/>
      <c r="T13" s="25"/>
      <c r="U13" s="25"/>
      <c r="V13" s="25"/>
      <c r="W13" s="25"/>
      <c r="X13" s="25"/>
      <c r="Y13" s="25"/>
      <c r="Z13" s="25"/>
      <c r="AA13" s="3"/>
      <c r="AB13" s="23"/>
      <c r="AC13" s="3"/>
    </row>
    <row r="14" spans="1:29" s="261" customFormat="1" ht="19.5" customHeight="1" x14ac:dyDescent="0.25">
      <c r="A14" s="394" t="s">
        <v>69</v>
      </c>
      <c r="B14" s="394"/>
      <c r="C14" s="394"/>
      <c r="D14" s="394"/>
      <c r="E14" s="394"/>
      <c r="F14" s="394"/>
      <c r="G14" s="292">
        <f>G13</f>
        <v>0</v>
      </c>
      <c r="H14" s="292">
        <f t="shared" ref="H14:AA14" si="2">H13</f>
        <v>0</v>
      </c>
      <c r="I14" s="292">
        <f t="shared" si="2"/>
        <v>0</v>
      </c>
      <c r="J14" s="292">
        <f t="shared" si="2"/>
        <v>0</v>
      </c>
      <c r="K14" s="292">
        <f t="shared" si="2"/>
        <v>0</v>
      </c>
      <c r="L14" s="292">
        <f t="shared" si="2"/>
        <v>0</v>
      </c>
      <c r="M14" s="292">
        <f t="shared" si="2"/>
        <v>0</v>
      </c>
      <c r="N14" s="292">
        <f t="shared" si="2"/>
        <v>0</v>
      </c>
      <c r="O14" s="292">
        <f t="shared" si="2"/>
        <v>0</v>
      </c>
      <c r="P14" s="292">
        <f t="shared" si="2"/>
        <v>0</v>
      </c>
      <c r="Q14" s="292">
        <f t="shared" si="2"/>
        <v>0</v>
      </c>
      <c r="R14" s="292">
        <f t="shared" si="2"/>
        <v>0</v>
      </c>
      <c r="S14" s="292">
        <f t="shared" si="2"/>
        <v>0</v>
      </c>
      <c r="T14" s="292">
        <f t="shared" si="2"/>
        <v>0</v>
      </c>
      <c r="U14" s="292">
        <f t="shared" si="2"/>
        <v>0</v>
      </c>
      <c r="V14" s="292">
        <f t="shared" si="2"/>
        <v>0</v>
      </c>
      <c r="W14" s="292">
        <f t="shared" si="2"/>
        <v>0</v>
      </c>
      <c r="X14" s="292">
        <f t="shared" si="2"/>
        <v>0</v>
      </c>
      <c r="Y14" s="292">
        <f t="shared" si="2"/>
        <v>0</v>
      </c>
      <c r="Z14" s="292">
        <f t="shared" si="2"/>
        <v>0</v>
      </c>
      <c r="AA14" s="292">
        <f t="shared" si="2"/>
        <v>0</v>
      </c>
      <c r="AB14" s="123"/>
      <c r="AC14" s="123"/>
    </row>
    <row r="15" spans="1:29" ht="264.75" customHeight="1" x14ac:dyDescent="0.25">
      <c r="A15" s="11">
        <v>4</v>
      </c>
      <c r="B15" s="13" t="s">
        <v>34</v>
      </c>
      <c r="C15" s="27" t="s">
        <v>35</v>
      </c>
      <c r="D15" s="28">
        <v>131240001757</v>
      </c>
      <c r="E15" s="13">
        <v>3008</v>
      </c>
      <c r="F15" s="13">
        <v>201508</v>
      </c>
      <c r="G15" s="11">
        <v>102.3</v>
      </c>
      <c r="H15" s="11">
        <v>102.3</v>
      </c>
      <c r="I15" s="14">
        <v>102.3</v>
      </c>
      <c r="J15" s="14"/>
      <c r="K15" s="14"/>
      <c r="L15" s="14"/>
      <c r="M15" s="11"/>
      <c r="N15" s="11"/>
      <c r="O15" s="11"/>
      <c r="P15" s="11"/>
      <c r="Q15" s="11"/>
      <c r="R15" s="11"/>
      <c r="S15" s="14">
        <v>102.3</v>
      </c>
      <c r="T15" s="14">
        <v>102.3</v>
      </c>
      <c r="U15" s="14">
        <v>102.3</v>
      </c>
      <c r="V15" s="11"/>
      <c r="W15" s="11"/>
      <c r="X15" s="11"/>
      <c r="Y15" s="11"/>
      <c r="Z15" s="11"/>
      <c r="AA15" s="11"/>
      <c r="AB15" s="15" t="s">
        <v>36</v>
      </c>
      <c r="AC15" s="11" t="s">
        <v>28</v>
      </c>
    </row>
    <row r="16" spans="1:29" s="261" customFormat="1" ht="17.25" customHeight="1" x14ac:dyDescent="0.25">
      <c r="A16" s="378" t="s">
        <v>69</v>
      </c>
      <c r="B16" s="379"/>
      <c r="C16" s="379"/>
      <c r="D16" s="379"/>
      <c r="E16" s="379"/>
      <c r="F16" s="380"/>
      <c r="G16" s="293">
        <f>SUM(G15)</f>
        <v>102.3</v>
      </c>
      <c r="H16" s="293">
        <f t="shared" ref="H16:AA16" si="3">SUM(H15)</f>
        <v>102.3</v>
      </c>
      <c r="I16" s="293">
        <f t="shared" si="3"/>
        <v>102.3</v>
      </c>
      <c r="J16" s="293">
        <f t="shared" si="3"/>
        <v>0</v>
      </c>
      <c r="K16" s="293">
        <f t="shared" si="3"/>
        <v>0</v>
      </c>
      <c r="L16" s="293">
        <f t="shared" si="3"/>
        <v>0</v>
      </c>
      <c r="M16" s="293">
        <f t="shared" si="3"/>
        <v>0</v>
      </c>
      <c r="N16" s="293">
        <f t="shared" si="3"/>
        <v>0</v>
      </c>
      <c r="O16" s="293">
        <f t="shared" si="3"/>
        <v>0</v>
      </c>
      <c r="P16" s="293">
        <f t="shared" si="3"/>
        <v>0</v>
      </c>
      <c r="Q16" s="293">
        <f t="shared" si="3"/>
        <v>0</v>
      </c>
      <c r="R16" s="293">
        <f t="shared" si="3"/>
        <v>0</v>
      </c>
      <c r="S16" s="293">
        <f t="shared" si="3"/>
        <v>102.3</v>
      </c>
      <c r="T16" s="293">
        <f t="shared" si="3"/>
        <v>102.3</v>
      </c>
      <c r="U16" s="293">
        <f t="shared" si="3"/>
        <v>102.3</v>
      </c>
      <c r="V16" s="293">
        <f t="shared" si="3"/>
        <v>0</v>
      </c>
      <c r="W16" s="293">
        <f t="shared" si="3"/>
        <v>0</v>
      </c>
      <c r="X16" s="293">
        <f t="shared" si="3"/>
        <v>0</v>
      </c>
      <c r="Y16" s="293">
        <f t="shared" si="3"/>
        <v>0</v>
      </c>
      <c r="Z16" s="293">
        <f t="shared" si="3"/>
        <v>0</v>
      </c>
      <c r="AA16" s="293">
        <f t="shared" si="3"/>
        <v>0</v>
      </c>
      <c r="AB16" s="263"/>
      <c r="AC16" s="293"/>
    </row>
    <row r="17" spans="1:29" ht="252.75" customHeight="1" x14ac:dyDescent="0.25">
      <c r="A17" s="371">
        <v>5</v>
      </c>
      <c r="B17" s="390" t="s">
        <v>25</v>
      </c>
      <c r="C17" s="365" t="s">
        <v>44</v>
      </c>
      <c r="D17" s="392">
        <v>131140023289</v>
      </c>
      <c r="E17" s="365">
        <v>3023</v>
      </c>
      <c r="F17" s="365">
        <v>201508</v>
      </c>
      <c r="G17" s="3">
        <v>20.6</v>
      </c>
      <c r="H17" s="3">
        <v>20.6</v>
      </c>
      <c r="I17" s="3">
        <v>20.6</v>
      </c>
      <c r="J17" s="3"/>
      <c r="K17" s="3"/>
      <c r="L17" s="3"/>
      <c r="M17" s="3"/>
      <c r="N17" s="3"/>
      <c r="O17" s="3"/>
      <c r="P17" s="3"/>
      <c r="Q17" s="3"/>
      <c r="R17" s="3"/>
      <c r="S17" s="3"/>
      <c r="T17" s="3"/>
      <c r="U17" s="3"/>
      <c r="V17" s="3">
        <v>20.6</v>
      </c>
      <c r="W17" s="3">
        <v>20.6</v>
      </c>
      <c r="X17" s="3">
        <v>20.6</v>
      </c>
      <c r="Y17" s="3"/>
      <c r="Z17" s="3"/>
      <c r="AA17" s="3"/>
      <c r="AB17" s="29" t="s">
        <v>45</v>
      </c>
      <c r="AC17" s="3" t="s">
        <v>28</v>
      </c>
    </row>
    <row r="18" spans="1:29" ht="204" customHeight="1" x14ac:dyDescent="0.25">
      <c r="A18" s="373"/>
      <c r="B18" s="391"/>
      <c r="C18" s="367"/>
      <c r="D18" s="393"/>
      <c r="E18" s="367"/>
      <c r="F18" s="367"/>
      <c r="G18" s="3">
        <v>3.9</v>
      </c>
      <c r="H18" s="3">
        <v>3.9</v>
      </c>
      <c r="I18" s="3">
        <v>3.9</v>
      </c>
      <c r="J18" s="3"/>
      <c r="K18" s="3"/>
      <c r="L18" s="3"/>
      <c r="M18" s="3"/>
      <c r="N18" s="3"/>
      <c r="O18" s="3"/>
      <c r="P18" s="3"/>
      <c r="Q18" s="3"/>
      <c r="R18" s="3"/>
      <c r="S18" s="3">
        <v>0.9</v>
      </c>
      <c r="T18" s="3">
        <v>0.9</v>
      </c>
      <c r="U18" s="3">
        <v>0.9</v>
      </c>
      <c r="V18" s="30">
        <v>3</v>
      </c>
      <c r="W18" s="30">
        <v>3</v>
      </c>
      <c r="X18" s="30">
        <v>3</v>
      </c>
      <c r="Y18" s="3"/>
      <c r="Z18" s="3"/>
      <c r="AA18" s="3"/>
      <c r="AB18" s="29" t="s">
        <v>46</v>
      </c>
      <c r="AC18" s="3" t="s">
        <v>28</v>
      </c>
    </row>
    <row r="19" spans="1:29" s="261" customFormat="1" ht="20.25" customHeight="1" x14ac:dyDescent="0.25">
      <c r="A19" s="378" t="s">
        <v>69</v>
      </c>
      <c r="B19" s="379"/>
      <c r="C19" s="379"/>
      <c r="D19" s="379"/>
      <c r="E19" s="379"/>
      <c r="F19" s="380"/>
      <c r="G19" s="123">
        <f>SUM(G17:G18)</f>
        <v>24.5</v>
      </c>
      <c r="H19" s="123">
        <f t="shared" ref="H19:AA19" si="4">SUM(H17:H18)</f>
        <v>24.5</v>
      </c>
      <c r="I19" s="123">
        <f t="shared" si="4"/>
        <v>24.5</v>
      </c>
      <c r="J19" s="123">
        <f t="shared" si="4"/>
        <v>0</v>
      </c>
      <c r="K19" s="123">
        <f t="shared" si="4"/>
        <v>0</v>
      </c>
      <c r="L19" s="123">
        <f t="shared" si="4"/>
        <v>0</v>
      </c>
      <c r="M19" s="123">
        <f t="shared" si="4"/>
        <v>0</v>
      </c>
      <c r="N19" s="123">
        <f t="shared" si="4"/>
        <v>0</v>
      </c>
      <c r="O19" s="123">
        <f t="shared" si="4"/>
        <v>0</v>
      </c>
      <c r="P19" s="123">
        <f t="shared" si="4"/>
        <v>0</v>
      </c>
      <c r="Q19" s="123">
        <f t="shared" si="4"/>
        <v>0</v>
      </c>
      <c r="R19" s="123">
        <f t="shared" si="4"/>
        <v>0</v>
      </c>
      <c r="S19" s="123">
        <f t="shared" si="4"/>
        <v>0.9</v>
      </c>
      <c r="T19" s="123">
        <f t="shared" si="4"/>
        <v>0.9</v>
      </c>
      <c r="U19" s="123">
        <f t="shared" si="4"/>
        <v>0.9</v>
      </c>
      <c r="V19" s="123">
        <f t="shared" si="4"/>
        <v>23.6</v>
      </c>
      <c r="W19" s="123">
        <f t="shared" si="4"/>
        <v>23.6</v>
      </c>
      <c r="X19" s="123">
        <f t="shared" si="4"/>
        <v>23.6</v>
      </c>
      <c r="Y19" s="123">
        <f t="shared" si="4"/>
        <v>0</v>
      </c>
      <c r="Z19" s="123">
        <f t="shared" si="4"/>
        <v>0</v>
      </c>
      <c r="AA19" s="123">
        <f t="shared" si="4"/>
        <v>0</v>
      </c>
      <c r="AB19" s="294"/>
      <c r="AC19" s="123"/>
    </row>
    <row r="20" spans="1:29" ht="15.75" customHeight="1" x14ac:dyDescent="0.25">
      <c r="A20" s="377" t="s">
        <v>51</v>
      </c>
      <c r="B20" s="377"/>
      <c r="C20" s="377"/>
      <c r="D20" s="377"/>
      <c r="E20" s="16"/>
      <c r="F20" s="16"/>
      <c r="G20" s="17">
        <f>G10+G12+G16+G19</f>
        <v>446.3</v>
      </c>
      <c r="H20" s="17">
        <f t="shared" ref="H20:AA20" si="5">H10+H12+H16+H19</f>
        <v>446.3</v>
      </c>
      <c r="I20" s="17">
        <f t="shared" si="5"/>
        <v>191.8</v>
      </c>
      <c r="J20" s="17">
        <f t="shared" si="5"/>
        <v>0</v>
      </c>
      <c r="K20" s="17">
        <f t="shared" si="5"/>
        <v>0</v>
      </c>
      <c r="L20" s="17">
        <f t="shared" si="5"/>
        <v>0</v>
      </c>
      <c r="M20" s="17">
        <f t="shared" si="5"/>
        <v>0</v>
      </c>
      <c r="N20" s="17">
        <f t="shared" si="5"/>
        <v>0</v>
      </c>
      <c r="O20" s="17">
        <f t="shared" si="5"/>
        <v>0</v>
      </c>
      <c r="P20" s="17">
        <f t="shared" si="5"/>
        <v>0</v>
      </c>
      <c r="Q20" s="17">
        <f t="shared" si="5"/>
        <v>0</v>
      </c>
      <c r="R20" s="17">
        <f t="shared" si="5"/>
        <v>0</v>
      </c>
      <c r="S20" s="17">
        <f t="shared" si="5"/>
        <v>393.9</v>
      </c>
      <c r="T20" s="17">
        <f t="shared" si="5"/>
        <v>393.9</v>
      </c>
      <c r="U20" s="17">
        <f t="shared" si="5"/>
        <v>139.4</v>
      </c>
      <c r="V20" s="17">
        <f t="shared" si="5"/>
        <v>52.400000000000006</v>
      </c>
      <c r="W20" s="17">
        <f t="shared" si="5"/>
        <v>52.400000000000006</v>
      </c>
      <c r="X20" s="17">
        <f t="shared" si="5"/>
        <v>52.400000000000006</v>
      </c>
      <c r="Y20" s="17">
        <f t="shared" si="5"/>
        <v>0</v>
      </c>
      <c r="Z20" s="17">
        <f t="shared" si="5"/>
        <v>0</v>
      </c>
      <c r="AA20" s="17">
        <f t="shared" si="5"/>
        <v>0</v>
      </c>
      <c r="AB20" s="16"/>
      <c r="AC20" s="16"/>
    </row>
    <row r="21" spans="1:29" x14ac:dyDescent="0.25">
      <c r="A21" s="363" t="s">
        <v>30</v>
      </c>
      <c r="B21" s="363"/>
      <c r="C21" s="363"/>
      <c r="D21" s="363"/>
      <c r="E21" s="11"/>
      <c r="F21" s="11"/>
      <c r="G21" s="11"/>
      <c r="H21" s="11"/>
      <c r="I21" s="11"/>
      <c r="J21" s="11"/>
      <c r="K21" s="11"/>
      <c r="L21" s="11"/>
      <c r="M21" s="18"/>
      <c r="N21" s="18"/>
      <c r="O21" s="18"/>
      <c r="P21" s="18"/>
      <c r="Q21" s="18"/>
      <c r="R21" s="18"/>
      <c r="S21" s="18"/>
      <c r="T21" s="18"/>
      <c r="U21" s="18"/>
      <c r="V21" s="18"/>
      <c r="W21" s="18"/>
      <c r="X21" s="18"/>
      <c r="Y21" s="18"/>
      <c r="Z21" s="18"/>
      <c r="AA21" s="18"/>
      <c r="AB21" s="18"/>
      <c r="AC21" s="18"/>
    </row>
    <row r="22" spans="1:29" x14ac:dyDescent="0.25">
      <c r="A22" s="16">
        <v>1</v>
      </c>
      <c r="B22" s="374" t="s">
        <v>31</v>
      </c>
      <c r="C22" s="375"/>
      <c r="D22" s="376"/>
      <c r="E22" s="16"/>
      <c r="F22" s="16"/>
      <c r="G22" s="3">
        <v>14.4</v>
      </c>
      <c r="H22" s="3">
        <v>14.4</v>
      </c>
      <c r="I22" s="3">
        <v>14.4</v>
      </c>
      <c r="J22" s="3"/>
      <c r="K22" s="3"/>
      <c r="L22" s="3"/>
      <c r="M22" s="3"/>
      <c r="N22" s="3"/>
      <c r="O22" s="3"/>
      <c r="P22" s="3"/>
      <c r="Q22" s="3"/>
      <c r="R22" s="3"/>
      <c r="S22" s="3">
        <v>14.4</v>
      </c>
      <c r="T22" s="3">
        <v>14.4</v>
      </c>
      <c r="U22" s="3">
        <v>14.4</v>
      </c>
      <c r="V22" s="19">
        <v>0</v>
      </c>
      <c r="W22" s="19">
        <v>0</v>
      </c>
      <c r="X22" s="19">
        <v>0</v>
      </c>
      <c r="Y22" s="19">
        <v>0</v>
      </c>
      <c r="Z22" s="19">
        <v>0</v>
      </c>
      <c r="AA22" s="19">
        <v>0</v>
      </c>
      <c r="AB22" s="20"/>
      <c r="AC22" s="20"/>
    </row>
    <row r="23" spans="1:29" x14ac:dyDescent="0.25">
      <c r="A23" s="16">
        <v>2</v>
      </c>
      <c r="B23" s="374" t="s">
        <v>32</v>
      </c>
      <c r="C23" s="375"/>
      <c r="D23" s="376"/>
      <c r="E23" s="16"/>
      <c r="F23" s="16"/>
      <c r="G23" s="3">
        <v>14.4</v>
      </c>
      <c r="H23" s="3">
        <v>14.4</v>
      </c>
      <c r="I23" s="3">
        <v>14.4</v>
      </c>
      <c r="J23" s="3"/>
      <c r="K23" s="3"/>
      <c r="L23" s="3"/>
      <c r="M23" s="3"/>
      <c r="N23" s="3"/>
      <c r="O23" s="3"/>
      <c r="P23" s="3"/>
      <c r="Q23" s="3"/>
      <c r="R23" s="3"/>
      <c r="S23" s="3">
        <v>14.4</v>
      </c>
      <c r="T23" s="3">
        <v>14.4</v>
      </c>
      <c r="U23" s="3">
        <v>14.4</v>
      </c>
      <c r="V23" s="19"/>
      <c r="W23" s="19"/>
      <c r="X23" s="19"/>
      <c r="Y23" s="19"/>
      <c r="Z23" s="19"/>
      <c r="AA23" s="19"/>
      <c r="AB23" s="20"/>
      <c r="AC23" s="20"/>
    </row>
    <row r="24" spans="1:29" ht="18.75" customHeight="1" x14ac:dyDescent="0.25">
      <c r="A24" s="16">
        <v>3</v>
      </c>
      <c r="B24" s="384" t="s">
        <v>47</v>
      </c>
      <c r="C24" s="385"/>
      <c r="D24" s="386"/>
      <c r="E24" s="16"/>
      <c r="F24" s="16"/>
      <c r="G24" s="25">
        <v>290.7</v>
      </c>
      <c r="H24" s="25">
        <v>290.7</v>
      </c>
      <c r="I24" s="25">
        <v>36.200000000000003</v>
      </c>
      <c r="J24" s="8"/>
      <c r="K24" s="8"/>
      <c r="L24" s="25"/>
      <c r="M24" s="25"/>
      <c r="N24" s="25"/>
      <c r="O24" s="25"/>
      <c r="P24" s="25"/>
      <c r="Q24" s="25"/>
      <c r="R24" s="25"/>
      <c r="S24" s="25">
        <v>290.7</v>
      </c>
      <c r="T24" s="25">
        <v>290.7</v>
      </c>
      <c r="U24" s="25">
        <v>36.200000000000003</v>
      </c>
      <c r="V24" s="19"/>
      <c r="W24" s="19"/>
      <c r="X24" s="19"/>
      <c r="Y24" s="19"/>
      <c r="Z24" s="19"/>
      <c r="AA24" s="19"/>
      <c r="AB24" s="20"/>
      <c r="AC24" s="20"/>
    </row>
    <row r="25" spans="1:29" ht="19.5" customHeight="1" x14ac:dyDescent="0.25">
      <c r="A25" s="16">
        <v>4</v>
      </c>
      <c r="B25" s="384" t="s">
        <v>48</v>
      </c>
      <c r="C25" s="385"/>
      <c r="D25" s="386"/>
      <c r="E25" s="16"/>
      <c r="F25" s="16"/>
      <c r="G25" s="17"/>
      <c r="H25" s="17"/>
      <c r="I25" s="17"/>
      <c r="J25" s="17"/>
      <c r="K25" s="17"/>
      <c r="L25" s="17"/>
      <c r="M25" s="19"/>
      <c r="N25" s="19"/>
      <c r="O25" s="19"/>
      <c r="P25" s="19"/>
      <c r="Q25" s="19"/>
      <c r="R25" s="19"/>
      <c r="S25" s="19"/>
      <c r="T25" s="19"/>
      <c r="U25" s="19"/>
      <c r="V25" s="19"/>
      <c r="W25" s="19"/>
      <c r="X25" s="19"/>
      <c r="Y25" s="19"/>
      <c r="Z25" s="19"/>
      <c r="AA25" s="19"/>
      <c r="AB25" s="20"/>
      <c r="AC25" s="20"/>
    </row>
    <row r="26" spans="1:29" x14ac:dyDescent="0.25">
      <c r="A26" s="16">
        <v>4</v>
      </c>
      <c r="B26" s="387" t="s">
        <v>49</v>
      </c>
      <c r="C26" s="387"/>
      <c r="D26" s="387"/>
      <c r="E26" s="16"/>
      <c r="F26" s="16"/>
      <c r="G26" s="17"/>
      <c r="H26" s="17"/>
      <c r="I26" s="17"/>
      <c r="J26" s="17"/>
      <c r="K26" s="17"/>
      <c r="L26" s="17"/>
      <c r="M26" s="19"/>
      <c r="N26" s="19"/>
      <c r="O26" s="19"/>
      <c r="P26" s="19"/>
      <c r="Q26" s="19"/>
      <c r="R26" s="19"/>
      <c r="S26" s="19"/>
      <c r="T26" s="19"/>
      <c r="U26" s="19"/>
      <c r="V26" s="19"/>
      <c r="W26" s="19"/>
      <c r="X26" s="19"/>
      <c r="Y26" s="19"/>
      <c r="Z26" s="19"/>
      <c r="AA26" s="19"/>
      <c r="AB26" s="20"/>
      <c r="AC26" s="20"/>
    </row>
    <row r="27" spans="1:29" x14ac:dyDescent="0.25">
      <c r="A27" s="16">
        <v>6</v>
      </c>
      <c r="B27" s="384" t="s">
        <v>37</v>
      </c>
      <c r="C27" s="385"/>
      <c r="D27" s="386"/>
      <c r="E27" s="16"/>
      <c r="F27" s="16"/>
      <c r="G27" s="11">
        <v>102.3</v>
      </c>
      <c r="H27" s="11">
        <v>102.3</v>
      </c>
      <c r="I27" s="14">
        <v>102.3</v>
      </c>
      <c r="J27" s="14"/>
      <c r="K27" s="14"/>
      <c r="L27" s="14"/>
      <c r="M27" s="11"/>
      <c r="N27" s="11"/>
      <c r="O27" s="11"/>
      <c r="P27" s="11"/>
      <c r="Q27" s="11"/>
      <c r="R27" s="11"/>
      <c r="S27" s="14">
        <v>102.3</v>
      </c>
      <c r="T27" s="14">
        <v>102.3</v>
      </c>
      <c r="U27" s="14">
        <v>102.3</v>
      </c>
      <c r="V27" s="19"/>
      <c r="W27" s="19"/>
      <c r="X27" s="19"/>
      <c r="Y27" s="19"/>
      <c r="Z27" s="19"/>
      <c r="AA27" s="19"/>
      <c r="AB27" s="20"/>
      <c r="AC27" s="20"/>
    </row>
    <row r="28" spans="1:29" x14ac:dyDescent="0.25">
      <c r="A28" s="16">
        <v>7</v>
      </c>
      <c r="B28" s="384" t="s">
        <v>50</v>
      </c>
      <c r="C28" s="385"/>
      <c r="D28" s="386"/>
      <c r="E28" s="16"/>
      <c r="F28" s="16"/>
      <c r="G28" s="31">
        <v>24.5</v>
      </c>
      <c r="H28" s="31">
        <v>24.5</v>
      </c>
      <c r="I28" s="31">
        <v>24.5</v>
      </c>
      <c r="J28" s="17"/>
      <c r="K28" s="17"/>
      <c r="L28" s="17"/>
      <c r="M28" s="19"/>
      <c r="N28" s="19"/>
      <c r="O28" s="19"/>
      <c r="P28" s="19"/>
      <c r="Q28" s="19"/>
      <c r="R28" s="19"/>
      <c r="S28" s="3">
        <v>0.9</v>
      </c>
      <c r="T28" s="3">
        <v>0.9</v>
      </c>
      <c r="U28" s="3">
        <v>0.9</v>
      </c>
      <c r="V28" s="32">
        <v>23.6</v>
      </c>
      <c r="W28" s="32">
        <v>23.6</v>
      </c>
      <c r="X28" s="32">
        <v>23.6</v>
      </c>
      <c r="Y28" s="19"/>
      <c r="Z28" s="19"/>
      <c r="AA28" s="19"/>
      <c r="AB28" s="20"/>
      <c r="AC28" s="20"/>
    </row>
    <row r="29" spans="1:29" x14ac:dyDescent="0.25">
      <c r="A29" s="21"/>
      <c r="B29" s="381" t="s">
        <v>51</v>
      </c>
      <c r="C29" s="382"/>
      <c r="D29" s="383"/>
      <c r="E29" s="21"/>
      <c r="F29" s="21"/>
      <c r="G29" s="22">
        <f>SUM(G22:G28)</f>
        <v>446.3</v>
      </c>
      <c r="H29" s="22">
        <f t="shared" ref="H29:AA29" si="6">SUM(H22:H28)</f>
        <v>446.3</v>
      </c>
      <c r="I29" s="22">
        <f t="shared" si="6"/>
        <v>191.8</v>
      </c>
      <c r="J29" s="22">
        <f t="shared" si="6"/>
        <v>0</v>
      </c>
      <c r="K29" s="22">
        <f t="shared" si="6"/>
        <v>0</v>
      </c>
      <c r="L29" s="22">
        <f t="shared" si="6"/>
        <v>0</v>
      </c>
      <c r="M29" s="22">
        <f t="shared" si="6"/>
        <v>0</v>
      </c>
      <c r="N29" s="22">
        <f t="shared" si="6"/>
        <v>0</v>
      </c>
      <c r="O29" s="22">
        <f t="shared" si="6"/>
        <v>0</v>
      </c>
      <c r="P29" s="22">
        <f t="shared" si="6"/>
        <v>0</v>
      </c>
      <c r="Q29" s="22">
        <f t="shared" si="6"/>
        <v>0</v>
      </c>
      <c r="R29" s="22">
        <f t="shared" si="6"/>
        <v>0</v>
      </c>
      <c r="S29" s="22">
        <f t="shared" si="6"/>
        <v>422.7</v>
      </c>
      <c r="T29" s="22">
        <f t="shared" si="6"/>
        <v>422.7</v>
      </c>
      <c r="U29" s="22">
        <f t="shared" si="6"/>
        <v>168.20000000000002</v>
      </c>
      <c r="V29" s="22">
        <f t="shared" si="6"/>
        <v>23.6</v>
      </c>
      <c r="W29" s="22">
        <f t="shared" si="6"/>
        <v>23.6</v>
      </c>
      <c r="X29" s="22">
        <f t="shared" si="6"/>
        <v>23.6</v>
      </c>
      <c r="Y29" s="22">
        <f t="shared" si="6"/>
        <v>0</v>
      </c>
      <c r="Z29" s="22">
        <f t="shared" si="6"/>
        <v>0</v>
      </c>
      <c r="AA29" s="22">
        <f t="shared" si="6"/>
        <v>0</v>
      </c>
      <c r="AB29" s="21"/>
      <c r="AC29" s="21"/>
    </row>
  </sheetData>
  <mergeCells count="53">
    <mergeCell ref="Y4:Z6"/>
    <mergeCell ref="A17:A18"/>
    <mergeCell ref="B17:B18"/>
    <mergeCell ref="C17:C18"/>
    <mergeCell ref="D17:D18"/>
    <mergeCell ref="E17:E18"/>
    <mergeCell ref="F17:F18"/>
    <mergeCell ref="P6:P7"/>
    <mergeCell ref="Q6:R6"/>
    <mergeCell ref="S6:S7"/>
    <mergeCell ref="T6:U6"/>
    <mergeCell ref="A10:F10"/>
    <mergeCell ref="A14:F14"/>
    <mergeCell ref="A12:F12"/>
    <mergeCell ref="A16:F16"/>
    <mergeCell ref="N6:O6"/>
    <mergeCell ref="B29:D29"/>
    <mergeCell ref="B27:D27"/>
    <mergeCell ref="B24:D24"/>
    <mergeCell ref="B25:D25"/>
    <mergeCell ref="B28:D28"/>
    <mergeCell ref="B26:D26"/>
    <mergeCell ref="B23:D23"/>
    <mergeCell ref="A20:D20"/>
    <mergeCell ref="A21:D21"/>
    <mergeCell ref="B22:D22"/>
    <mergeCell ref="A19:F19"/>
    <mergeCell ref="G6:G7"/>
    <mergeCell ref="H6:I6"/>
    <mergeCell ref="J6:J7"/>
    <mergeCell ref="K6:L6"/>
    <mergeCell ref="M6:M7"/>
    <mergeCell ref="P5:R5"/>
    <mergeCell ref="S5:U5"/>
    <mergeCell ref="V5:X5"/>
    <mergeCell ref="V6:V7"/>
    <mergeCell ref="W6:X6"/>
    <mergeCell ref="A1:AC1"/>
    <mergeCell ref="A2:AC2"/>
    <mergeCell ref="A3:H3"/>
    <mergeCell ref="A4:A7"/>
    <mergeCell ref="B4:B7"/>
    <mergeCell ref="C4:C7"/>
    <mergeCell ref="D4:D7"/>
    <mergeCell ref="E4:E7"/>
    <mergeCell ref="F4:F7"/>
    <mergeCell ref="G4:I5"/>
    <mergeCell ref="J4:X4"/>
    <mergeCell ref="AA4:AA7"/>
    <mergeCell ref="AB4:AB7"/>
    <mergeCell ref="AC4:AC7"/>
    <mergeCell ref="J5:L5"/>
    <mergeCell ref="M5:O5"/>
  </mergeCells>
  <pageMargins left="0.23622047244094491" right="0.15748031496062992" top="0.55118110236220474" bottom="0.31496062992125984" header="0.31496062992125984" footer="0.19685039370078741"/>
  <pageSetup paperSize="9" scale="5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B153"/>
  <sheetViews>
    <sheetView zoomScale="59" zoomScaleNormal="59" workbookViewId="0">
      <pane ySplit="6" topLeftCell="A46" activePane="bottomLeft" state="frozen"/>
      <selection pane="bottomLeft" activeCell="AV97" sqref="AV97"/>
    </sheetView>
  </sheetViews>
  <sheetFormatPr defaultColWidth="3.85546875" defaultRowHeight="15" x14ac:dyDescent="0.25"/>
  <cols>
    <col min="1" max="1" width="6.140625" style="33" customWidth="1"/>
    <col min="2" max="2" width="4.85546875" style="33" customWidth="1"/>
    <col min="3" max="3" width="4.7109375" style="33" customWidth="1"/>
    <col min="4" max="4" width="5.42578125" style="33" customWidth="1"/>
    <col min="5" max="5" width="6.85546875" style="33" customWidth="1"/>
    <col min="6" max="6" width="3.85546875" style="33"/>
    <col min="7" max="7" width="5" style="33" customWidth="1"/>
    <col min="8" max="8" width="4.42578125" style="87" customWidth="1"/>
    <col min="9" max="9" width="48.140625" style="33" customWidth="1"/>
    <col min="10" max="10" width="12.42578125" style="33" customWidth="1"/>
    <col min="11" max="11" width="16.140625" style="33" customWidth="1"/>
    <col min="12" max="12" width="10.42578125" style="33" customWidth="1"/>
    <col min="13" max="13" width="5.5703125" style="33" customWidth="1"/>
    <col min="14" max="14" width="10.5703125" style="33" customWidth="1"/>
    <col min="15" max="15" width="7.140625" style="33" customWidth="1"/>
    <col min="16" max="16" width="10.5703125" style="33" customWidth="1"/>
    <col min="17" max="17" width="8.5703125" style="33" customWidth="1"/>
    <col min="18" max="18" width="6.5703125" style="33" customWidth="1"/>
    <col min="19" max="19" width="6.85546875" style="33" customWidth="1"/>
    <col min="20" max="20" width="8" style="33" customWidth="1"/>
    <col min="21" max="21" width="7.42578125" style="33" customWidth="1"/>
    <col min="22" max="22" width="11.5703125" style="33" customWidth="1"/>
    <col min="23" max="23" width="9.7109375" style="33" customWidth="1"/>
    <col min="24" max="24" width="8.28515625" style="33" customWidth="1"/>
    <col min="25" max="25" width="5.85546875" style="33" customWidth="1"/>
    <col min="26" max="26" width="5.7109375" style="33" customWidth="1"/>
    <col min="27" max="27" width="6" style="33" customWidth="1"/>
    <col min="28" max="28" width="6.28515625" style="33" customWidth="1"/>
    <col min="29" max="29" width="5.85546875" style="33" customWidth="1"/>
    <col min="30" max="30" width="5.5703125" style="33" customWidth="1"/>
    <col min="31" max="32" width="6.85546875" style="33" customWidth="1"/>
    <col min="33" max="33" width="8.7109375" style="33" customWidth="1"/>
    <col min="34" max="34" width="8.140625" style="33" customWidth="1"/>
    <col min="35" max="35" width="8.7109375" style="33" customWidth="1"/>
    <col min="36" max="36" width="11.85546875" style="33" customWidth="1"/>
    <col min="37" max="37" width="12.42578125" style="33" customWidth="1"/>
    <col min="38" max="38" width="10.42578125" style="33" customWidth="1"/>
    <col min="39" max="39" width="10.7109375" style="33" customWidth="1"/>
    <col min="40" max="40" width="6.85546875" style="33" customWidth="1"/>
    <col min="41" max="41" width="17.28515625" style="33" customWidth="1"/>
    <col min="42" max="42" width="7.7109375" style="33" customWidth="1"/>
    <col min="43" max="43" width="7.140625" style="33" customWidth="1"/>
    <col min="44" max="44" width="7.42578125" style="33" customWidth="1"/>
    <col min="45" max="45" width="10.42578125" style="33" customWidth="1"/>
    <col min="46" max="46" width="63.140625" style="33" customWidth="1"/>
    <col min="47" max="47" width="10" style="33" customWidth="1"/>
    <col min="48" max="54" width="3.85546875" style="33"/>
    <col min="55" max="55" width="26.140625" style="33" customWidth="1"/>
    <col min="56" max="16384" width="3.85546875" style="33"/>
  </cols>
  <sheetData>
    <row r="1" spans="1:47" x14ac:dyDescent="0.25">
      <c r="A1" s="401" t="s">
        <v>52</v>
      </c>
      <c r="B1" s="401"/>
      <c r="C1" s="401"/>
      <c r="D1" s="401"/>
      <c r="E1" s="401"/>
      <c r="F1" s="401"/>
      <c r="G1" s="401"/>
      <c r="H1" s="401"/>
      <c r="I1" s="401"/>
      <c r="J1" s="401"/>
      <c r="K1" s="401"/>
    </row>
    <row r="2" spans="1:47" s="34" customFormat="1" ht="12.75" x14ac:dyDescent="0.25">
      <c r="A2" s="402" t="s">
        <v>53</v>
      </c>
      <c r="B2" s="403" t="s">
        <v>3</v>
      </c>
      <c r="C2" s="403" t="s">
        <v>54</v>
      </c>
      <c r="D2" s="403" t="s">
        <v>55</v>
      </c>
      <c r="E2" s="403" t="s">
        <v>56</v>
      </c>
      <c r="F2" s="403" t="s">
        <v>57</v>
      </c>
      <c r="G2" s="403" t="s">
        <v>6</v>
      </c>
      <c r="H2" s="404" t="s">
        <v>58</v>
      </c>
      <c r="I2" s="405" t="s">
        <v>59</v>
      </c>
      <c r="J2" s="408" t="s">
        <v>60</v>
      </c>
      <c r="K2" s="409"/>
      <c r="L2" s="409"/>
      <c r="M2" s="410"/>
      <c r="N2" s="408" t="s">
        <v>61</v>
      </c>
      <c r="O2" s="409"/>
      <c r="P2" s="409"/>
      <c r="Q2" s="409"/>
      <c r="R2" s="409"/>
      <c r="S2" s="409"/>
      <c r="T2" s="409"/>
      <c r="U2" s="409"/>
      <c r="V2" s="410"/>
      <c r="W2" s="408" t="s">
        <v>62</v>
      </c>
      <c r="X2" s="409"/>
      <c r="Y2" s="409"/>
      <c r="Z2" s="409"/>
      <c r="AA2" s="409"/>
      <c r="AB2" s="409"/>
      <c r="AC2" s="409"/>
      <c r="AD2" s="409"/>
      <c r="AE2" s="409"/>
      <c r="AF2" s="409"/>
      <c r="AG2" s="409"/>
      <c r="AH2" s="409"/>
      <c r="AI2" s="410"/>
      <c r="AJ2" s="398" t="s">
        <v>63</v>
      </c>
      <c r="AK2" s="399"/>
      <c r="AL2" s="399"/>
      <c r="AM2" s="399"/>
      <c r="AN2" s="399"/>
      <c r="AO2" s="399"/>
      <c r="AP2" s="399"/>
      <c r="AQ2" s="399"/>
      <c r="AR2" s="399"/>
      <c r="AS2" s="400"/>
      <c r="AT2" s="405" t="s">
        <v>11</v>
      </c>
      <c r="AU2" s="403" t="s">
        <v>12</v>
      </c>
    </row>
    <row r="3" spans="1:47" s="34" customFormat="1" ht="66" customHeight="1" x14ac:dyDescent="0.25">
      <c r="A3" s="402"/>
      <c r="B3" s="403"/>
      <c r="C3" s="403"/>
      <c r="D3" s="403"/>
      <c r="E3" s="403"/>
      <c r="F3" s="403"/>
      <c r="G3" s="403"/>
      <c r="H3" s="404"/>
      <c r="I3" s="406"/>
      <c r="J3" s="411"/>
      <c r="K3" s="412"/>
      <c r="L3" s="412"/>
      <c r="M3" s="413"/>
      <c r="N3" s="402" t="s">
        <v>18</v>
      </c>
      <c r="O3" s="402" t="s">
        <v>64</v>
      </c>
      <c r="P3" s="408" t="s">
        <v>65</v>
      </c>
      <c r="Q3" s="409"/>
      <c r="R3" s="409"/>
      <c r="S3" s="409"/>
      <c r="T3" s="409"/>
      <c r="U3" s="409"/>
      <c r="V3" s="410"/>
      <c r="W3" s="390" t="s">
        <v>18</v>
      </c>
      <c r="X3" s="398" t="s">
        <v>66</v>
      </c>
      <c r="Y3" s="399"/>
      <c r="Z3" s="399"/>
      <c r="AA3" s="400"/>
      <c r="AB3" s="402" t="s">
        <v>67</v>
      </c>
      <c r="AC3" s="402"/>
      <c r="AD3" s="402"/>
      <c r="AE3" s="402"/>
      <c r="AF3" s="402"/>
      <c r="AG3" s="402" t="s">
        <v>68</v>
      </c>
      <c r="AH3" s="402"/>
      <c r="AI3" s="402"/>
      <c r="AJ3" s="408" t="s">
        <v>69</v>
      </c>
      <c r="AK3" s="410"/>
      <c r="AL3" s="408" t="s">
        <v>70</v>
      </c>
      <c r="AM3" s="410"/>
      <c r="AN3" s="408" t="s">
        <v>71</v>
      </c>
      <c r="AO3" s="410"/>
      <c r="AP3" s="408" t="s">
        <v>72</v>
      </c>
      <c r="AQ3" s="410"/>
      <c r="AR3" s="408" t="s">
        <v>73</v>
      </c>
      <c r="AS3" s="410"/>
      <c r="AT3" s="406"/>
      <c r="AU3" s="403"/>
    </row>
    <row r="4" spans="1:47" s="34" customFormat="1" ht="48" customHeight="1" x14ac:dyDescent="0.25">
      <c r="A4" s="402"/>
      <c r="B4" s="403"/>
      <c r="C4" s="403"/>
      <c r="D4" s="403"/>
      <c r="E4" s="403"/>
      <c r="F4" s="403"/>
      <c r="G4" s="403"/>
      <c r="H4" s="404"/>
      <c r="I4" s="406"/>
      <c r="J4" s="402" t="s">
        <v>18</v>
      </c>
      <c r="K4" s="402" t="s">
        <v>19</v>
      </c>
      <c r="L4" s="402"/>
      <c r="M4" s="402"/>
      <c r="N4" s="402"/>
      <c r="O4" s="402"/>
      <c r="P4" s="402" t="s">
        <v>18</v>
      </c>
      <c r="Q4" s="402" t="s">
        <v>74</v>
      </c>
      <c r="R4" s="402"/>
      <c r="S4" s="402" t="s">
        <v>75</v>
      </c>
      <c r="T4" s="402" t="s">
        <v>76</v>
      </c>
      <c r="U4" s="402"/>
      <c r="V4" s="402"/>
      <c r="W4" s="415"/>
      <c r="X4" s="398" t="s">
        <v>19</v>
      </c>
      <c r="Y4" s="399"/>
      <c r="Z4" s="399"/>
      <c r="AA4" s="400"/>
      <c r="AB4" s="390" t="s">
        <v>18</v>
      </c>
      <c r="AC4" s="402" t="s">
        <v>19</v>
      </c>
      <c r="AD4" s="402"/>
      <c r="AE4" s="402"/>
      <c r="AF4" s="402"/>
      <c r="AG4" s="390" t="s">
        <v>18</v>
      </c>
      <c r="AH4" s="402" t="s">
        <v>19</v>
      </c>
      <c r="AI4" s="402"/>
      <c r="AJ4" s="416"/>
      <c r="AK4" s="417"/>
      <c r="AL4" s="411"/>
      <c r="AM4" s="413"/>
      <c r="AN4" s="411"/>
      <c r="AO4" s="413"/>
      <c r="AP4" s="411"/>
      <c r="AQ4" s="413"/>
      <c r="AR4" s="411"/>
      <c r="AS4" s="413"/>
      <c r="AT4" s="406"/>
      <c r="AU4" s="403"/>
    </row>
    <row r="5" spans="1:47" s="34" customFormat="1" ht="93.75" customHeight="1" x14ac:dyDescent="0.25">
      <c r="A5" s="402"/>
      <c r="B5" s="403"/>
      <c r="C5" s="403"/>
      <c r="D5" s="403"/>
      <c r="E5" s="403"/>
      <c r="F5" s="403"/>
      <c r="G5" s="403"/>
      <c r="H5" s="404"/>
      <c r="I5" s="407"/>
      <c r="J5" s="402"/>
      <c r="K5" s="3" t="s">
        <v>77</v>
      </c>
      <c r="L5" s="3" t="s">
        <v>78</v>
      </c>
      <c r="M5" s="3" t="s">
        <v>79</v>
      </c>
      <c r="N5" s="402"/>
      <c r="O5" s="402"/>
      <c r="P5" s="402"/>
      <c r="Q5" s="3" t="s">
        <v>80</v>
      </c>
      <c r="R5" s="3" t="s">
        <v>81</v>
      </c>
      <c r="S5" s="402"/>
      <c r="T5" s="35" t="s">
        <v>82</v>
      </c>
      <c r="U5" s="35" t="s">
        <v>83</v>
      </c>
      <c r="V5" s="35" t="s">
        <v>84</v>
      </c>
      <c r="W5" s="391"/>
      <c r="X5" s="3" t="s">
        <v>85</v>
      </c>
      <c r="Y5" s="3" t="s">
        <v>86</v>
      </c>
      <c r="Z5" s="3" t="s">
        <v>87</v>
      </c>
      <c r="AA5" s="3" t="s">
        <v>88</v>
      </c>
      <c r="AB5" s="391"/>
      <c r="AC5" s="3" t="s">
        <v>85</v>
      </c>
      <c r="AD5" s="3" t="s">
        <v>86</v>
      </c>
      <c r="AE5" s="3" t="s">
        <v>87</v>
      </c>
      <c r="AF5" s="3" t="s">
        <v>88</v>
      </c>
      <c r="AG5" s="391"/>
      <c r="AH5" s="3" t="s">
        <v>85</v>
      </c>
      <c r="AI5" s="3" t="s">
        <v>86</v>
      </c>
      <c r="AJ5" s="36" t="s">
        <v>20</v>
      </c>
      <c r="AK5" s="36" t="s">
        <v>21</v>
      </c>
      <c r="AL5" s="36" t="s">
        <v>20</v>
      </c>
      <c r="AM5" s="3" t="s">
        <v>21</v>
      </c>
      <c r="AN5" s="3" t="s">
        <v>20</v>
      </c>
      <c r="AO5" s="3" t="s">
        <v>21</v>
      </c>
      <c r="AP5" s="3" t="s">
        <v>20</v>
      </c>
      <c r="AQ5" s="3" t="s">
        <v>21</v>
      </c>
      <c r="AR5" s="3" t="s">
        <v>20</v>
      </c>
      <c r="AS5" s="3" t="s">
        <v>21</v>
      </c>
      <c r="AT5" s="407"/>
      <c r="AU5" s="403"/>
    </row>
    <row r="6" spans="1:47" s="34" customFormat="1" ht="12.75" x14ac:dyDescent="0.25">
      <c r="A6" s="244">
        <v>1</v>
      </c>
      <c r="B6" s="244">
        <v>2</v>
      </c>
      <c r="C6" s="244">
        <v>3</v>
      </c>
      <c r="D6" s="244">
        <v>4</v>
      </c>
      <c r="E6" s="244">
        <v>5</v>
      </c>
      <c r="F6" s="244">
        <v>6</v>
      </c>
      <c r="G6" s="244">
        <v>7</v>
      </c>
      <c r="H6" s="37">
        <v>8</v>
      </c>
      <c r="I6" s="3">
        <v>9</v>
      </c>
      <c r="J6" s="3">
        <v>10</v>
      </c>
      <c r="K6" s="3">
        <v>11</v>
      </c>
      <c r="L6" s="3">
        <v>12</v>
      </c>
      <c r="M6" s="3">
        <v>13</v>
      </c>
      <c r="N6" s="3">
        <v>14</v>
      </c>
      <c r="O6" s="3">
        <v>15</v>
      </c>
      <c r="P6" s="3">
        <v>16</v>
      </c>
      <c r="Q6" s="3">
        <v>17</v>
      </c>
      <c r="R6" s="3">
        <v>18</v>
      </c>
      <c r="S6" s="3">
        <v>19</v>
      </c>
      <c r="T6" s="3">
        <v>20</v>
      </c>
      <c r="U6" s="3">
        <v>21</v>
      </c>
      <c r="V6" s="3">
        <v>22</v>
      </c>
      <c r="W6" s="3">
        <v>23</v>
      </c>
      <c r="X6" s="3">
        <v>24</v>
      </c>
      <c r="Y6" s="3">
        <v>25</v>
      </c>
      <c r="Z6" s="3">
        <v>26</v>
      </c>
      <c r="AA6" s="3">
        <v>27</v>
      </c>
      <c r="AB6" s="3">
        <v>28</v>
      </c>
      <c r="AC6" s="3">
        <v>29</v>
      </c>
      <c r="AD6" s="3">
        <v>30</v>
      </c>
      <c r="AE6" s="3">
        <v>31</v>
      </c>
      <c r="AF6" s="3">
        <v>32</v>
      </c>
      <c r="AG6" s="3">
        <v>33</v>
      </c>
      <c r="AH6" s="3">
        <v>34</v>
      </c>
      <c r="AI6" s="3">
        <v>35</v>
      </c>
      <c r="AJ6" s="3">
        <v>36</v>
      </c>
      <c r="AK6" s="3">
        <v>37</v>
      </c>
      <c r="AL6" s="3">
        <v>38</v>
      </c>
      <c r="AM6" s="3">
        <v>39</v>
      </c>
      <c r="AN6" s="3">
        <v>40</v>
      </c>
      <c r="AO6" s="3">
        <v>41</v>
      </c>
      <c r="AP6" s="3">
        <v>42</v>
      </c>
      <c r="AQ6" s="3">
        <v>43</v>
      </c>
      <c r="AR6" s="3">
        <v>44</v>
      </c>
      <c r="AS6" s="3">
        <v>45</v>
      </c>
      <c r="AT6" s="3">
        <v>46</v>
      </c>
      <c r="AU6" s="3">
        <v>47</v>
      </c>
    </row>
    <row r="7" spans="1:47" s="34" customFormat="1" ht="46.5" customHeight="1" x14ac:dyDescent="0.25">
      <c r="A7" s="244">
        <v>1</v>
      </c>
      <c r="B7" s="403" t="s">
        <v>119</v>
      </c>
      <c r="C7" s="403">
        <v>459</v>
      </c>
      <c r="D7" s="403" t="s">
        <v>26</v>
      </c>
      <c r="E7" s="403" t="s">
        <v>26</v>
      </c>
      <c r="F7" s="414">
        <v>131140020125</v>
      </c>
      <c r="G7" s="403">
        <v>3009</v>
      </c>
      <c r="H7" s="241" t="s">
        <v>120</v>
      </c>
      <c r="I7" s="402" t="s">
        <v>93</v>
      </c>
      <c r="J7" s="26">
        <v>7673</v>
      </c>
      <c r="K7" s="26">
        <v>7673</v>
      </c>
      <c r="L7" s="26">
        <v>7673</v>
      </c>
      <c r="M7" s="26"/>
      <c r="N7" s="88"/>
      <c r="O7" s="88"/>
      <c r="P7" s="88"/>
      <c r="Q7" s="88"/>
      <c r="R7" s="88"/>
      <c r="S7" s="88"/>
      <c r="T7" s="88"/>
      <c r="U7" s="88"/>
      <c r="V7" s="88"/>
      <c r="W7" s="88"/>
      <c r="X7" s="88"/>
      <c r="Y7" s="88"/>
      <c r="Z7" s="88"/>
      <c r="AA7" s="88"/>
      <c r="AB7" s="88"/>
      <c r="AC7" s="88"/>
      <c r="AD7" s="88"/>
      <c r="AE7" s="88"/>
      <c r="AF7" s="88"/>
      <c r="AG7" s="88"/>
      <c r="AH7" s="88"/>
      <c r="AI7" s="88"/>
      <c r="AJ7" s="88"/>
      <c r="AK7" s="88"/>
      <c r="AL7" s="88"/>
      <c r="AM7" s="26"/>
      <c r="AN7" s="26"/>
      <c r="AO7" s="26"/>
      <c r="AP7" s="26"/>
      <c r="AQ7" s="26"/>
      <c r="AR7" s="26"/>
      <c r="AS7" s="26"/>
      <c r="AT7" s="3"/>
      <c r="AU7" s="26"/>
    </row>
    <row r="8" spans="1:47" s="34" customFormat="1" ht="45" customHeight="1" x14ac:dyDescent="0.25">
      <c r="A8" s="244">
        <v>2</v>
      </c>
      <c r="B8" s="403"/>
      <c r="C8" s="403"/>
      <c r="D8" s="403"/>
      <c r="E8" s="403"/>
      <c r="F8" s="414"/>
      <c r="G8" s="403"/>
      <c r="H8" s="241" t="s">
        <v>121</v>
      </c>
      <c r="I8" s="402"/>
      <c r="J8" s="26">
        <v>28475</v>
      </c>
      <c r="K8" s="26">
        <v>28475</v>
      </c>
      <c r="L8" s="26"/>
      <c r="M8" s="26"/>
      <c r="N8" s="88"/>
      <c r="O8" s="88"/>
      <c r="P8" s="88"/>
      <c r="Q8" s="88"/>
      <c r="R8" s="88"/>
      <c r="S8" s="88"/>
      <c r="T8" s="88"/>
      <c r="U8" s="88"/>
      <c r="V8" s="88"/>
      <c r="W8" s="88"/>
      <c r="X8" s="88"/>
      <c r="Y8" s="88"/>
      <c r="Z8" s="88"/>
      <c r="AA8" s="88"/>
      <c r="AB8" s="88"/>
      <c r="AC8" s="88"/>
      <c r="AD8" s="88"/>
      <c r="AE8" s="88"/>
      <c r="AF8" s="88"/>
      <c r="AG8" s="88"/>
      <c r="AH8" s="88"/>
      <c r="AI8" s="88"/>
      <c r="AJ8" s="88"/>
      <c r="AK8" s="88"/>
      <c r="AL8" s="88"/>
      <c r="AM8" s="26"/>
      <c r="AN8" s="26"/>
      <c r="AO8" s="26"/>
      <c r="AP8" s="26"/>
      <c r="AQ8" s="26"/>
      <c r="AR8" s="26"/>
      <c r="AS8" s="26"/>
      <c r="AT8" s="3"/>
      <c r="AU8" s="26"/>
    </row>
    <row r="9" spans="1:47" s="34" customFormat="1" ht="12.75" x14ac:dyDescent="0.25">
      <c r="A9" s="89"/>
      <c r="B9" s="90"/>
      <c r="C9" s="403"/>
      <c r="D9" s="403"/>
      <c r="E9" s="403"/>
      <c r="F9" s="414"/>
      <c r="G9" s="403"/>
      <c r="H9" s="89"/>
      <c r="I9" s="89" t="s">
        <v>122</v>
      </c>
      <c r="J9" s="156">
        <f>SUM(J7:J8)</f>
        <v>36148</v>
      </c>
      <c r="K9" s="156">
        <f t="shared" ref="K9:AP9" si="0">SUM(K7:K8)</f>
        <v>36148</v>
      </c>
      <c r="L9" s="156">
        <f t="shared" si="0"/>
        <v>7673</v>
      </c>
      <c r="M9" s="91">
        <f t="shared" si="0"/>
        <v>0</v>
      </c>
      <c r="N9" s="91">
        <f t="shared" si="0"/>
        <v>0</v>
      </c>
      <c r="O9" s="91">
        <f t="shared" si="0"/>
        <v>0</v>
      </c>
      <c r="P9" s="91">
        <f t="shared" si="0"/>
        <v>0</v>
      </c>
      <c r="Q9" s="91">
        <f t="shared" si="0"/>
        <v>0</v>
      </c>
      <c r="R9" s="91">
        <f t="shared" si="0"/>
        <v>0</v>
      </c>
      <c r="S9" s="91">
        <f t="shared" si="0"/>
        <v>0</v>
      </c>
      <c r="T9" s="91">
        <f t="shared" si="0"/>
        <v>0</v>
      </c>
      <c r="U9" s="91">
        <f t="shared" si="0"/>
        <v>0</v>
      </c>
      <c r="V9" s="91">
        <f t="shared" si="0"/>
        <v>0</v>
      </c>
      <c r="W9" s="91">
        <f t="shared" si="0"/>
        <v>0</v>
      </c>
      <c r="X9" s="91">
        <f t="shared" si="0"/>
        <v>0</v>
      </c>
      <c r="Y9" s="91">
        <f t="shared" si="0"/>
        <v>0</v>
      </c>
      <c r="Z9" s="91">
        <f t="shared" si="0"/>
        <v>0</v>
      </c>
      <c r="AA9" s="91">
        <f t="shared" si="0"/>
        <v>0</v>
      </c>
      <c r="AB9" s="91">
        <f t="shared" si="0"/>
        <v>0</v>
      </c>
      <c r="AC9" s="91">
        <f t="shared" si="0"/>
        <v>0</v>
      </c>
      <c r="AD9" s="91">
        <f t="shared" si="0"/>
        <v>0</v>
      </c>
      <c r="AE9" s="91">
        <f t="shared" si="0"/>
        <v>0</v>
      </c>
      <c r="AF9" s="91">
        <f t="shared" si="0"/>
        <v>0</v>
      </c>
      <c r="AG9" s="91">
        <f t="shared" si="0"/>
        <v>0</v>
      </c>
      <c r="AH9" s="91">
        <f t="shared" si="0"/>
        <v>0</v>
      </c>
      <c r="AI9" s="91">
        <f t="shared" si="0"/>
        <v>0</v>
      </c>
      <c r="AJ9" s="91">
        <f t="shared" si="0"/>
        <v>0</v>
      </c>
      <c r="AK9" s="91"/>
      <c r="AL9" s="91">
        <f t="shared" si="0"/>
        <v>0</v>
      </c>
      <c r="AM9" s="91"/>
      <c r="AN9" s="91">
        <f t="shared" si="0"/>
        <v>0</v>
      </c>
      <c r="AO9" s="91"/>
      <c r="AP9" s="91">
        <f t="shared" si="0"/>
        <v>0</v>
      </c>
      <c r="AQ9" s="91"/>
      <c r="AR9" s="91"/>
      <c r="AS9" s="91"/>
      <c r="AT9" s="123"/>
      <c r="AU9" s="26"/>
    </row>
    <row r="10" spans="1:47" s="34" customFormat="1" ht="240" customHeight="1" x14ac:dyDescent="0.25">
      <c r="A10" s="244">
        <v>3</v>
      </c>
      <c r="B10" s="403" t="s">
        <v>25</v>
      </c>
      <c r="C10" s="403"/>
      <c r="D10" s="403"/>
      <c r="E10" s="403"/>
      <c r="F10" s="414"/>
      <c r="G10" s="403"/>
      <c r="H10" s="421" t="s">
        <v>92</v>
      </c>
      <c r="I10" s="405" t="s">
        <v>93</v>
      </c>
      <c r="J10" s="422">
        <v>44085</v>
      </c>
      <c r="K10" s="422">
        <v>44085</v>
      </c>
      <c r="L10" s="422"/>
      <c r="M10" s="435"/>
      <c r="N10" s="432">
        <f>50.3+887.9+22.6+10.8+7+33.8+12.2+2+19.1+394</f>
        <v>1439.6999999999998</v>
      </c>
      <c r="O10" s="432"/>
      <c r="P10" s="432">
        <v>1439.7</v>
      </c>
      <c r="Q10" s="432">
        <f>50.3+887.9+22.6+12.2+394</f>
        <v>1367</v>
      </c>
      <c r="R10" s="432">
        <f>10.8+7+33.8+2+19.1</f>
        <v>72.699999999999989</v>
      </c>
      <c r="S10" s="432"/>
      <c r="T10" s="432">
        <f>887.9+22.6+12.2+394</f>
        <v>1316.7</v>
      </c>
      <c r="U10" s="432">
        <f>10.8+7+33.8+2+19.1</f>
        <v>72.699999999999989</v>
      </c>
      <c r="V10" s="435"/>
      <c r="W10" s="92"/>
      <c r="X10" s="92"/>
      <c r="Y10" s="93"/>
      <c r="Z10" s="93"/>
      <c r="AA10" s="93"/>
      <c r="AB10" s="93"/>
      <c r="AC10" s="93"/>
      <c r="AD10" s="93"/>
      <c r="AE10" s="93"/>
      <c r="AF10" s="93"/>
      <c r="AG10" s="93"/>
      <c r="AH10" s="93"/>
      <c r="AI10" s="93"/>
      <c r="AJ10" s="130">
        <v>1</v>
      </c>
      <c r="AK10" s="131"/>
      <c r="AL10" s="130">
        <v>1</v>
      </c>
      <c r="AM10" s="93"/>
      <c r="AN10" s="93"/>
      <c r="AO10" s="93"/>
      <c r="AP10" s="93"/>
      <c r="AQ10" s="93"/>
      <c r="AR10" s="94"/>
      <c r="AS10" s="99"/>
      <c r="AT10" s="94" t="s">
        <v>313</v>
      </c>
      <c r="AU10" s="357" t="s">
        <v>95</v>
      </c>
    </row>
    <row r="11" spans="1:47" s="34" customFormat="1" ht="225" customHeight="1" x14ac:dyDescent="0.25">
      <c r="A11" s="36">
        <v>4</v>
      </c>
      <c r="B11" s="403"/>
      <c r="C11" s="403"/>
      <c r="D11" s="403"/>
      <c r="E11" s="403"/>
      <c r="F11" s="414"/>
      <c r="G11" s="403"/>
      <c r="H11" s="421"/>
      <c r="I11" s="406"/>
      <c r="J11" s="423"/>
      <c r="K11" s="423"/>
      <c r="L11" s="423"/>
      <c r="M11" s="436"/>
      <c r="N11" s="433"/>
      <c r="O11" s="433"/>
      <c r="P11" s="433"/>
      <c r="Q11" s="433"/>
      <c r="R11" s="433"/>
      <c r="S11" s="433"/>
      <c r="T11" s="433"/>
      <c r="U11" s="433"/>
      <c r="V11" s="436"/>
      <c r="W11" s="135">
        <v>50.3</v>
      </c>
      <c r="X11" s="135">
        <v>50.3</v>
      </c>
      <c r="Y11" s="93"/>
      <c r="Z11" s="93"/>
      <c r="AA11" s="93"/>
      <c r="AB11" s="93"/>
      <c r="AC11" s="93"/>
      <c r="AD11" s="93"/>
      <c r="AE11" s="93"/>
      <c r="AF11" s="93"/>
      <c r="AG11" s="93"/>
      <c r="AH11" s="93"/>
      <c r="AI11" s="93"/>
      <c r="AJ11" s="93"/>
      <c r="AK11" s="93"/>
      <c r="AL11" s="93"/>
      <c r="AM11" s="93"/>
      <c r="AN11" s="93"/>
      <c r="AO11" s="93"/>
      <c r="AP11" s="93"/>
      <c r="AQ11" s="93"/>
      <c r="AR11" s="132"/>
      <c r="AS11" s="99"/>
      <c r="AT11" s="132" t="s">
        <v>314</v>
      </c>
      <c r="AU11" s="99" t="s">
        <v>95</v>
      </c>
    </row>
    <row r="12" spans="1:47" s="34" customFormat="1" ht="215.25" customHeight="1" x14ac:dyDescent="0.25">
      <c r="A12" s="36">
        <v>5</v>
      </c>
      <c r="B12" s="403"/>
      <c r="C12" s="403"/>
      <c r="D12" s="403"/>
      <c r="E12" s="403"/>
      <c r="F12" s="414"/>
      <c r="G12" s="403"/>
      <c r="H12" s="421"/>
      <c r="I12" s="406"/>
      <c r="J12" s="423"/>
      <c r="K12" s="423"/>
      <c r="L12" s="423"/>
      <c r="M12" s="436"/>
      <c r="N12" s="433"/>
      <c r="O12" s="433"/>
      <c r="P12" s="433"/>
      <c r="Q12" s="433"/>
      <c r="R12" s="433"/>
      <c r="S12" s="433"/>
      <c r="T12" s="433"/>
      <c r="U12" s="433"/>
      <c r="V12" s="436"/>
      <c r="W12" s="93"/>
      <c r="X12" s="93"/>
      <c r="Y12" s="93"/>
      <c r="Z12" s="93"/>
      <c r="AA12" s="93"/>
      <c r="AB12" s="93"/>
      <c r="AC12" s="93"/>
      <c r="AD12" s="93"/>
      <c r="AE12" s="93"/>
      <c r="AF12" s="93"/>
      <c r="AG12" s="93"/>
      <c r="AH12" s="93"/>
      <c r="AI12" s="93"/>
      <c r="AJ12" s="129">
        <v>1</v>
      </c>
      <c r="AK12" s="129"/>
      <c r="AL12" s="129">
        <v>1</v>
      </c>
      <c r="AM12" s="93"/>
      <c r="AN12" s="93"/>
      <c r="AO12" s="93"/>
      <c r="AP12" s="93"/>
      <c r="AQ12" s="93"/>
      <c r="AR12" s="94"/>
      <c r="AS12" s="99"/>
      <c r="AT12" s="94" t="s">
        <v>315</v>
      </c>
      <c r="AU12" s="357" t="s">
        <v>123</v>
      </c>
    </row>
    <row r="13" spans="1:47" s="34" customFormat="1" ht="383.25" customHeight="1" x14ac:dyDescent="0.25">
      <c r="A13" s="36">
        <v>6</v>
      </c>
      <c r="B13" s="403"/>
      <c r="C13" s="403"/>
      <c r="D13" s="403"/>
      <c r="E13" s="403"/>
      <c r="F13" s="414"/>
      <c r="G13" s="403"/>
      <c r="H13" s="421"/>
      <c r="I13" s="406"/>
      <c r="J13" s="423"/>
      <c r="K13" s="423"/>
      <c r="L13" s="423"/>
      <c r="M13" s="436"/>
      <c r="N13" s="433"/>
      <c r="O13" s="433"/>
      <c r="P13" s="433"/>
      <c r="Q13" s="433"/>
      <c r="R13" s="433"/>
      <c r="S13" s="433"/>
      <c r="T13" s="433"/>
      <c r="U13" s="433"/>
      <c r="V13" s="436"/>
      <c r="W13" s="93"/>
      <c r="X13" s="93"/>
      <c r="Y13" s="93"/>
      <c r="Z13" s="93"/>
      <c r="AA13" s="93"/>
      <c r="AB13" s="93"/>
      <c r="AC13" s="93"/>
      <c r="AD13" s="93"/>
      <c r="AE13" s="93"/>
      <c r="AF13" s="93"/>
      <c r="AG13" s="129"/>
      <c r="AH13" s="129"/>
      <c r="AI13" s="129"/>
      <c r="AJ13" s="129">
        <v>1</v>
      </c>
      <c r="AK13" s="129"/>
      <c r="AL13" s="129">
        <v>1</v>
      </c>
      <c r="AM13" s="93"/>
      <c r="AN13" s="93"/>
      <c r="AO13" s="93"/>
      <c r="AP13" s="93"/>
      <c r="AQ13" s="93"/>
      <c r="AR13" s="94"/>
      <c r="AS13" s="93"/>
      <c r="AT13" s="94" t="s">
        <v>316</v>
      </c>
      <c r="AU13" s="242" t="s">
        <v>123</v>
      </c>
    </row>
    <row r="14" spans="1:47" s="34" customFormat="1" ht="273.75" customHeight="1" x14ac:dyDescent="0.25">
      <c r="A14" s="36">
        <v>7</v>
      </c>
      <c r="B14" s="403"/>
      <c r="C14" s="403"/>
      <c r="D14" s="403"/>
      <c r="E14" s="403"/>
      <c r="F14" s="414"/>
      <c r="G14" s="403"/>
      <c r="H14" s="421"/>
      <c r="I14" s="406"/>
      <c r="J14" s="423"/>
      <c r="K14" s="423"/>
      <c r="L14" s="423"/>
      <c r="M14" s="436"/>
      <c r="N14" s="433"/>
      <c r="O14" s="433"/>
      <c r="P14" s="433"/>
      <c r="Q14" s="433"/>
      <c r="R14" s="433"/>
      <c r="S14" s="433"/>
      <c r="T14" s="433"/>
      <c r="U14" s="433"/>
      <c r="V14" s="436"/>
      <c r="W14" s="93"/>
      <c r="X14" s="93"/>
      <c r="Y14" s="93"/>
      <c r="Z14" s="93"/>
      <c r="AA14" s="93"/>
      <c r="AB14" s="93"/>
      <c r="AC14" s="93"/>
      <c r="AD14" s="93"/>
      <c r="AE14" s="93"/>
      <c r="AF14" s="93"/>
      <c r="AG14" s="141">
        <v>887.9</v>
      </c>
      <c r="AH14" s="141">
        <v>887.9</v>
      </c>
      <c r="AI14" s="141">
        <v>887.9</v>
      </c>
      <c r="AJ14" s="129"/>
      <c r="AK14" s="129"/>
      <c r="AL14" s="129"/>
      <c r="AM14" s="93"/>
      <c r="AN14" s="93"/>
      <c r="AO14" s="93"/>
      <c r="AP14" s="93"/>
      <c r="AQ14" s="93"/>
      <c r="AR14" s="94"/>
      <c r="AS14" s="99"/>
      <c r="AT14" s="94" t="s">
        <v>124</v>
      </c>
      <c r="AU14" s="99" t="s">
        <v>125</v>
      </c>
    </row>
    <row r="15" spans="1:47" s="34" customFormat="1" ht="204" customHeight="1" x14ac:dyDescent="0.25">
      <c r="A15" s="36">
        <v>8</v>
      </c>
      <c r="B15" s="403"/>
      <c r="C15" s="403"/>
      <c r="D15" s="403"/>
      <c r="E15" s="403"/>
      <c r="F15" s="414"/>
      <c r="G15" s="403"/>
      <c r="H15" s="421"/>
      <c r="I15" s="406"/>
      <c r="J15" s="423"/>
      <c r="K15" s="423"/>
      <c r="L15" s="423"/>
      <c r="M15" s="436"/>
      <c r="N15" s="433"/>
      <c r="O15" s="433"/>
      <c r="P15" s="433"/>
      <c r="Q15" s="433"/>
      <c r="R15" s="433"/>
      <c r="S15" s="433"/>
      <c r="T15" s="433"/>
      <c r="U15" s="433"/>
      <c r="V15" s="436"/>
      <c r="W15" s="93"/>
      <c r="X15" s="93"/>
      <c r="Y15" s="93"/>
      <c r="Z15" s="93"/>
      <c r="AA15" s="93"/>
      <c r="AB15" s="93"/>
      <c r="AC15" s="93"/>
      <c r="AD15" s="93"/>
      <c r="AE15" s="93"/>
      <c r="AF15" s="93"/>
      <c r="AG15" s="141">
        <v>22.6</v>
      </c>
      <c r="AH15" s="141">
        <v>22.6</v>
      </c>
      <c r="AI15" s="141">
        <v>22.6</v>
      </c>
      <c r="AJ15" s="93"/>
      <c r="AK15" s="93"/>
      <c r="AL15" s="93"/>
      <c r="AM15" s="93"/>
      <c r="AN15" s="93"/>
      <c r="AO15" s="93"/>
      <c r="AP15" s="93"/>
      <c r="AQ15" s="93"/>
      <c r="AR15" s="94"/>
      <c r="AS15" s="93"/>
      <c r="AT15" s="94" t="s">
        <v>126</v>
      </c>
      <c r="AU15" s="357" t="s">
        <v>96</v>
      </c>
    </row>
    <row r="16" spans="1:47" s="34" customFormat="1" ht="127.5" x14ac:dyDescent="0.25">
      <c r="A16" s="244">
        <v>9</v>
      </c>
      <c r="B16" s="403"/>
      <c r="C16" s="403"/>
      <c r="D16" s="403"/>
      <c r="E16" s="403"/>
      <c r="F16" s="414"/>
      <c r="G16" s="403"/>
      <c r="H16" s="421"/>
      <c r="I16" s="406"/>
      <c r="J16" s="423"/>
      <c r="K16" s="423"/>
      <c r="L16" s="423"/>
      <c r="M16" s="436"/>
      <c r="N16" s="433"/>
      <c r="O16" s="433"/>
      <c r="P16" s="433"/>
      <c r="Q16" s="433"/>
      <c r="R16" s="433"/>
      <c r="S16" s="433"/>
      <c r="T16" s="433"/>
      <c r="U16" s="433"/>
      <c r="V16" s="436"/>
      <c r="W16" s="92">
        <v>10.8</v>
      </c>
      <c r="X16" s="93"/>
      <c r="Y16" s="93"/>
      <c r="Z16" s="135">
        <v>10.8</v>
      </c>
      <c r="AA16" s="135">
        <v>10.8</v>
      </c>
      <c r="AB16" s="93"/>
      <c r="AC16" s="93"/>
      <c r="AD16" s="93"/>
      <c r="AE16" s="93"/>
      <c r="AF16" s="93"/>
      <c r="AG16" s="93"/>
      <c r="AH16" s="93"/>
      <c r="AI16" s="93"/>
      <c r="AJ16" s="93"/>
      <c r="AK16" s="93"/>
      <c r="AL16" s="93"/>
      <c r="AM16" s="93"/>
      <c r="AN16" s="93"/>
      <c r="AO16" s="93"/>
      <c r="AP16" s="93"/>
      <c r="AQ16" s="93"/>
      <c r="AR16" s="94"/>
      <c r="AS16" s="93"/>
      <c r="AT16" s="94" t="s">
        <v>127</v>
      </c>
      <c r="AU16" s="357" t="s">
        <v>128</v>
      </c>
    </row>
    <row r="17" spans="1:47" s="34" customFormat="1" ht="139.5" customHeight="1" x14ac:dyDescent="0.25">
      <c r="A17" s="36">
        <v>10</v>
      </c>
      <c r="B17" s="403"/>
      <c r="C17" s="403"/>
      <c r="D17" s="403"/>
      <c r="E17" s="403"/>
      <c r="F17" s="414"/>
      <c r="G17" s="403"/>
      <c r="H17" s="421"/>
      <c r="I17" s="406"/>
      <c r="J17" s="424"/>
      <c r="K17" s="424"/>
      <c r="L17" s="424"/>
      <c r="M17" s="436"/>
      <c r="N17" s="433"/>
      <c r="O17" s="433"/>
      <c r="P17" s="433"/>
      <c r="Q17" s="433"/>
      <c r="R17" s="433"/>
      <c r="S17" s="433"/>
      <c r="T17" s="433"/>
      <c r="U17" s="433"/>
      <c r="V17" s="436"/>
      <c r="W17" s="135">
        <v>7</v>
      </c>
      <c r="X17" s="99"/>
      <c r="Y17" s="99"/>
      <c r="Z17" s="135">
        <v>7</v>
      </c>
      <c r="AA17" s="135">
        <v>7</v>
      </c>
      <c r="AB17" s="93"/>
      <c r="AC17" s="93"/>
      <c r="AD17" s="93"/>
      <c r="AE17" s="93"/>
      <c r="AF17" s="93"/>
      <c r="AG17" s="93"/>
      <c r="AH17" s="93"/>
      <c r="AI17" s="93"/>
      <c r="AJ17" s="93"/>
      <c r="AK17" s="93"/>
      <c r="AL17" s="93"/>
      <c r="AM17" s="93"/>
      <c r="AN17" s="93"/>
      <c r="AO17" s="93"/>
      <c r="AP17" s="93"/>
      <c r="AQ17" s="93"/>
      <c r="AR17" s="94"/>
      <c r="AS17" s="93"/>
      <c r="AT17" s="94" t="s">
        <v>129</v>
      </c>
      <c r="AU17" s="99" t="s">
        <v>128</v>
      </c>
    </row>
    <row r="18" spans="1:47" s="34" customFormat="1" ht="158.25" customHeight="1" x14ac:dyDescent="0.25">
      <c r="A18" s="36">
        <v>11</v>
      </c>
      <c r="B18" s="403"/>
      <c r="C18" s="403"/>
      <c r="D18" s="403"/>
      <c r="E18" s="403"/>
      <c r="F18" s="414"/>
      <c r="G18" s="403"/>
      <c r="H18" s="421"/>
      <c r="I18" s="406"/>
      <c r="J18" s="422"/>
      <c r="K18" s="422"/>
      <c r="L18" s="422"/>
      <c r="M18" s="436"/>
      <c r="N18" s="433"/>
      <c r="O18" s="433"/>
      <c r="P18" s="433"/>
      <c r="Q18" s="433"/>
      <c r="R18" s="433"/>
      <c r="S18" s="433"/>
      <c r="T18" s="433"/>
      <c r="U18" s="433"/>
      <c r="V18" s="436"/>
      <c r="W18" s="134">
        <v>33.799999999999997</v>
      </c>
      <c r="X18" s="134"/>
      <c r="Y18" s="134"/>
      <c r="Z18" s="134">
        <v>33.799999999999997</v>
      </c>
      <c r="AA18" s="134">
        <v>33.799999999999997</v>
      </c>
      <c r="AB18" s="93"/>
      <c r="AC18" s="93"/>
      <c r="AD18" s="93"/>
      <c r="AE18" s="93"/>
      <c r="AF18" s="93"/>
      <c r="AG18" s="93"/>
      <c r="AH18" s="93"/>
      <c r="AI18" s="93"/>
      <c r="AJ18" s="93"/>
      <c r="AK18" s="93"/>
      <c r="AL18" s="93"/>
      <c r="AM18" s="93"/>
      <c r="AN18" s="93"/>
      <c r="AO18" s="93"/>
      <c r="AP18" s="93"/>
      <c r="AQ18" s="93"/>
      <c r="AR18" s="94"/>
      <c r="AS18" s="93"/>
      <c r="AT18" s="94" t="s">
        <v>130</v>
      </c>
      <c r="AU18" s="99" t="s">
        <v>131</v>
      </c>
    </row>
    <row r="19" spans="1:47" s="34" customFormat="1" ht="114.75" x14ac:dyDescent="0.25">
      <c r="A19" s="36">
        <v>12</v>
      </c>
      <c r="B19" s="403"/>
      <c r="C19" s="403"/>
      <c r="D19" s="403"/>
      <c r="E19" s="403"/>
      <c r="F19" s="414"/>
      <c r="G19" s="403"/>
      <c r="H19" s="421"/>
      <c r="I19" s="406"/>
      <c r="J19" s="423"/>
      <c r="K19" s="423"/>
      <c r="L19" s="423"/>
      <c r="M19" s="436"/>
      <c r="N19" s="433"/>
      <c r="O19" s="433"/>
      <c r="P19" s="433"/>
      <c r="Q19" s="433"/>
      <c r="R19" s="433"/>
      <c r="S19" s="433"/>
      <c r="T19" s="433"/>
      <c r="U19" s="433"/>
      <c r="V19" s="436"/>
      <c r="W19" s="135">
        <v>12.2</v>
      </c>
      <c r="X19" s="135">
        <v>12.2</v>
      </c>
      <c r="Y19" s="134">
        <v>12.2</v>
      </c>
      <c r="Z19" s="92"/>
      <c r="AA19" s="92"/>
      <c r="AB19" s="93"/>
      <c r="AC19" s="93"/>
      <c r="AD19" s="93"/>
      <c r="AE19" s="93"/>
      <c r="AF19" s="93"/>
      <c r="AG19" s="93"/>
      <c r="AH19" s="93"/>
      <c r="AI19" s="93"/>
      <c r="AJ19" s="93"/>
      <c r="AK19" s="93"/>
      <c r="AL19" s="93"/>
      <c r="AM19" s="93"/>
      <c r="AN19" s="93"/>
      <c r="AO19" s="93"/>
      <c r="AP19" s="93"/>
      <c r="AQ19" s="93"/>
      <c r="AR19" s="94"/>
      <c r="AS19" s="93"/>
      <c r="AT19" s="94" t="s">
        <v>130</v>
      </c>
      <c r="AU19" s="99" t="s">
        <v>132</v>
      </c>
    </row>
    <row r="20" spans="1:47" s="34" customFormat="1" ht="143.25" customHeight="1" x14ac:dyDescent="0.25">
      <c r="A20" s="36">
        <v>13</v>
      </c>
      <c r="B20" s="403"/>
      <c r="C20" s="403"/>
      <c r="D20" s="403"/>
      <c r="E20" s="403"/>
      <c r="F20" s="414"/>
      <c r="G20" s="403"/>
      <c r="H20" s="421"/>
      <c r="I20" s="406"/>
      <c r="J20" s="423"/>
      <c r="K20" s="423"/>
      <c r="L20" s="423"/>
      <c r="M20" s="436"/>
      <c r="N20" s="433"/>
      <c r="O20" s="433"/>
      <c r="P20" s="433"/>
      <c r="Q20" s="433"/>
      <c r="R20" s="433"/>
      <c r="S20" s="433"/>
      <c r="T20" s="433"/>
      <c r="U20" s="433"/>
      <c r="V20" s="436"/>
      <c r="W20" s="133">
        <v>2</v>
      </c>
      <c r="X20" s="134"/>
      <c r="Y20" s="134"/>
      <c r="Z20" s="133">
        <v>2</v>
      </c>
      <c r="AA20" s="133">
        <v>2</v>
      </c>
      <c r="AB20" s="93"/>
      <c r="AC20" s="93"/>
      <c r="AD20" s="93"/>
      <c r="AE20" s="93"/>
      <c r="AF20" s="93"/>
      <c r="AG20" s="93"/>
      <c r="AH20" s="93"/>
      <c r="AI20" s="93"/>
      <c r="AJ20" s="93"/>
      <c r="AK20" s="93"/>
      <c r="AL20" s="93"/>
      <c r="AM20" s="93"/>
      <c r="AN20" s="93"/>
      <c r="AO20" s="93"/>
      <c r="AP20" s="93"/>
      <c r="AQ20" s="93"/>
      <c r="AR20" s="94"/>
      <c r="AS20" s="93"/>
      <c r="AT20" s="94" t="s">
        <v>317</v>
      </c>
      <c r="AU20" s="99" t="s">
        <v>131</v>
      </c>
    </row>
    <row r="21" spans="1:47" s="34" customFormat="1" ht="63.75" x14ac:dyDescent="0.25">
      <c r="A21" s="36">
        <v>14</v>
      </c>
      <c r="B21" s="403"/>
      <c r="C21" s="403"/>
      <c r="D21" s="403"/>
      <c r="E21" s="403"/>
      <c r="F21" s="414"/>
      <c r="G21" s="403"/>
      <c r="H21" s="421"/>
      <c r="I21" s="406"/>
      <c r="J21" s="423"/>
      <c r="K21" s="423"/>
      <c r="L21" s="423"/>
      <c r="M21" s="436"/>
      <c r="N21" s="433"/>
      <c r="O21" s="433"/>
      <c r="P21" s="433"/>
      <c r="Q21" s="433"/>
      <c r="R21" s="433"/>
      <c r="S21" s="433"/>
      <c r="T21" s="433"/>
      <c r="U21" s="433"/>
      <c r="V21" s="436"/>
      <c r="W21" s="135">
        <v>19.100000000000001</v>
      </c>
      <c r="X21" s="95"/>
      <c r="Y21" s="95"/>
      <c r="Z21" s="135">
        <v>19.100000000000001</v>
      </c>
      <c r="AA21" s="135">
        <v>19.100000000000001</v>
      </c>
      <c r="AB21" s="93"/>
      <c r="AC21" s="93"/>
      <c r="AD21" s="93"/>
      <c r="AE21" s="93"/>
      <c r="AF21" s="93"/>
      <c r="AG21" s="93"/>
      <c r="AH21" s="93"/>
      <c r="AI21" s="93"/>
      <c r="AJ21" s="93"/>
      <c r="AK21" s="93"/>
      <c r="AL21" s="93"/>
      <c r="AM21" s="93"/>
      <c r="AN21" s="93"/>
      <c r="AO21" s="93"/>
      <c r="AP21" s="93"/>
      <c r="AQ21" s="93"/>
      <c r="AR21" s="94"/>
      <c r="AS21" s="99"/>
      <c r="AT21" s="94" t="s">
        <v>133</v>
      </c>
      <c r="AU21" s="99" t="s">
        <v>131</v>
      </c>
    </row>
    <row r="22" spans="1:47" s="348" customFormat="1" ht="178.5" x14ac:dyDescent="0.25">
      <c r="A22" s="23">
        <v>15</v>
      </c>
      <c r="B22" s="403"/>
      <c r="C22" s="403"/>
      <c r="D22" s="403"/>
      <c r="E22" s="403"/>
      <c r="F22" s="414"/>
      <c r="G22" s="403"/>
      <c r="H22" s="421"/>
      <c r="I22" s="406"/>
      <c r="J22" s="423"/>
      <c r="K22" s="423"/>
      <c r="L22" s="423"/>
      <c r="M22" s="436"/>
      <c r="N22" s="433"/>
      <c r="O22" s="433"/>
      <c r="P22" s="433"/>
      <c r="Q22" s="433"/>
      <c r="R22" s="433"/>
      <c r="S22" s="433"/>
      <c r="T22" s="433"/>
      <c r="U22" s="433"/>
      <c r="V22" s="436"/>
      <c r="W22" s="92"/>
      <c r="X22" s="95"/>
      <c r="Y22" s="95"/>
      <c r="Z22" s="92"/>
      <c r="AA22" s="92"/>
      <c r="AB22" s="313"/>
      <c r="AC22" s="313"/>
      <c r="AD22" s="313"/>
      <c r="AE22" s="313"/>
      <c r="AF22" s="313"/>
      <c r="AG22" s="313"/>
      <c r="AH22" s="313"/>
      <c r="AI22" s="313"/>
      <c r="AJ22" s="130">
        <v>1</v>
      </c>
      <c r="AK22" s="135">
        <v>421.7</v>
      </c>
      <c r="AL22" s="311"/>
      <c r="AM22" s="311"/>
      <c r="AN22" s="311"/>
      <c r="AO22" s="311"/>
      <c r="AP22" s="136">
        <v>1</v>
      </c>
      <c r="AQ22" s="135">
        <v>421.7</v>
      </c>
      <c r="AR22" s="347"/>
      <c r="AS22" s="311"/>
      <c r="AT22" s="347" t="s">
        <v>134</v>
      </c>
      <c r="AU22" s="311" t="s">
        <v>135</v>
      </c>
    </row>
    <row r="23" spans="1:47" s="34" customFormat="1" ht="231" customHeight="1" x14ac:dyDescent="0.25">
      <c r="A23" s="36">
        <v>16</v>
      </c>
      <c r="B23" s="403"/>
      <c r="C23" s="403"/>
      <c r="D23" s="403"/>
      <c r="E23" s="403"/>
      <c r="F23" s="414"/>
      <c r="G23" s="403"/>
      <c r="H23" s="421"/>
      <c r="I23" s="406"/>
      <c r="J23" s="423"/>
      <c r="K23" s="423"/>
      <c r="L23" s="423"/>
      <c r="M23" s="436"/>
      <c r="N23" s="433"/>
      <c r="O23" s="433"/>
      <c r="P23" s="433"/>
      <c r="Q23" s="433"/>
      <c r="R23" s="433"/>
      <c r="S23" s="433"/>
      <c r="T23" s="433"/>
      <c r="U23" s="433"/>
      <c r="V23" s="436"/>
      <c r="W23" s="92"/>
      <c r="X23" s="95"/>
      <c r="Y23" s="95"/>
      <c r="Z23" s="92"/>
      <c r="AA23" s="92"/>
      <c r="AB23" s="93"/>
      <c r="AC23" s="93"/>
      <c r="AD23" s="93"/>
      <c r="AE23" s="93"/>
      <c r="AF23" s="93"/>
      <c r="AG23" s="135"/>
      <c r="AH23" s="92"/>
      <c r="AI23" s="93"/>
      <c r="AJ23" s="93">
        <v>1</v>
      </c>
      <c r="AK23" s="92">
        <v>1816.2</v>
      </c>
      <c r="AL23" s="93"/>
      <c r="AM23" s="93"/>
      <c r="AN23" s="93"/>
      <c r="AO23" s="93"/>
      <c r="AP23" s="96"/>
      <c r="AQ23" s="92"/>
      <c r="AR23" s="97">
        <v>1</v>
      </c>
      <c r="AS23" s="135">
        <v>1816.2</v>
      </c>
      <c r="AT23" s="97" t="s">
        <v>136</v>
      </c>
      <c r="AU23" s="99" t="s">
        <v>137</v>
      </c>
    </row>
    <row r="24" spans="1:47" s="348" customFormat="1" ht="408.75" customHeight="1" x14ac:dyDescent="0.25">
      <c r="A24" s="23">
        <v>17</v>
      </c>
      <c r="B24" s="403"/>
      <c r="C24" s="403"/>
      <c r="D24" s="403"/>
      <c r="E24" s="403"/>
      <c r="F24" s="414"/>
      <c r="G24" s="403"/>
      <c r="H24" s="353"/>
      <c r="I24" s="407"/>
      <c r="J24" s="424"/>
      <c r="K24" s="423"/>
      <c r="L24" s="423"/>
      <c r="M24" s="437"/>
      <c r="N24" s="434"/>
      <c r="O24" s="434"/>
      <c r="P24" s="434"/>
      <c r="Q24" s="434"/>
      <c r="R24" s="434"/>
      <c r="S24" s="434"/>
      <c r="T24" s="434"/>
      <c r="U24" s="434"/>
      <c r="V24" s="437"/>
      <c r="W24" s="92"/>
      <c r="X24" s="352"/>
      <c r="Y24" s="352"/>
      <c r="Z24" s="92"/>
      <c r="AA24" s="92"/>
      <c r="AB24" s="352"/>
      <c r="AC24" s="352"/>
      <c r="AD24" s="352"/>
      <c r="AE24" s="352"/>
      <c r="AF24" s="352"/>
      <c r="AG24" s="135">
        <v>394</v>
      </c>
      <c r="AH24" s="135">
        <v>394</v>
      </c>
      <c r="AI24" s="135">
        <v>394</v>
      </c>
      <c r="AJ24" s="352">
        <v>1</v>
      </c>
      <c r="AK24" s="352">
        <v>988.5</v>
      </c>
      <c r="AL24" s="352"/>
      <c r="AM24" s="352"/>
      <c r="AN24" s="352"/>
      <c r="AO24" s="352"/>
      <c r="AP24" s="352"/>
      <c r="AQ24" s="352"/>
      <c r="AR24" s="172">
        <v>1</v>
      </c>
      <c r="AS24" s="352">
        <v>988.5</v>
      </c>
      <c r="AT24" s="172" t="s">
        <v>138</v>
      </c>
      <c r="AU24" s="350" t="s">
        <v>137</v>
      </c>
    </row>
    <row r="25" spans="1:47" s="34" customFormat="1" ht="25.5" x14ac:dyDescent="0.25">
      <c r="A25" s="36">
        <v>18</v>
      </c>
      <c r="B25" s="403"/>
      <c r="C25" s="403"/>
      <c r="D25" s="403"/>
      <c r="E25" s="403"/>
      <c r="F25" s="414"/>
      <c r="G25" s="403"/>
      <c r="H25" s="37" t="s">
        <v>139</v>
      </c>
      <c r="I25" s="29" t="s">
        <v>140</v>
      </c>
      <c r="J25" s="99">
        <v>1513</v>
      </c>
      <c r="K25" s="99">
        <v>1513</v>
      </c>
      <c r="L25" s="93"/>
      <c r="M25" s="93"/>
      <c r="N25" s="92"/>
      <c r="O25" s="93"/>
      <c r="P25" s="92"/>
      <c r="Q25" s="92"/>
      <c r="R25" s="93"/>
      <c r="S25" s="93"/>
      <c r="T25" s="92"/>
      <c r="U25" s="93"/>
      <c r="V25" s="93"/>
      <c r="W25" s="92"/>
      <c r="X25" s="93"/>
      <c r="Y25" s="93"/>
      <c r="Z25" s="92"/>
      <c r="AA25" s="92"/>
      <c r="AB25" s="93"/>
      <c r="AC25" s="93"/>
      <c r="AD25" s="93"/>
      <c r="AE25" s="93"/>
      <c r="AF25" s="93"/>
      <c r="AG25" s="92"/>
      <c r="AH25" s="92"/>
      <c r="AI25" s="93"/>
      <c r="AJ25" s="93"/>
      <c r="AK25" s="93"/>
      <c r="AL25" s="93"/>
      <c r="AM25" s="93"/>
      <c r="AN25" s="93"/>
      <c r="AO25" s="93"/>
      <c r="AP25" s="93"/>
      <c r="AQ25" s="93"/>
      <c r="AR25" s="94"/>
      <c r="AS25" s="93"/>
      <c r="AT25" s="94"/>
      <c r="AU25" s="93"/>
    </row>
    <row r="26" spans="1:47" s="34" customFormat="1" ht="12.75" x14ac:dyDescent="0.25">
      <c r="A26" s="36">
        <v>19</v>
      </c>
      <c r="B26" s="403"/>
      <c r="C26" s="403"/>
      <c r="D26" s="403"/>
      <c r="E26" s="403"/>
      <c r="F26" s="414"/>
      <c r="G26" s="403"/>
      <c r="H26" s="425" t="s">
        <v>97</v>
      </c>
      <c r="I26" s="426" t="s">
        <v>141</v>
      </c>
      <c r="J26" s="418">
        <v>27419</v>
      </c>
      <c r="K26" s="418">
        <v>27419</v>
      </c>
      <c r="L26" s="440"/>
      <c r="M26" s="440"/>
      <c r="N26" s="442"/>
      <c r="O26" s="438"/>
      <c r="P26" s="438"/>
      <c r="Q26" s="438"/>
      <c r="R26" s="438"/>
      <c r="S26" s="438"/>
      <c r="T26" s="438"/>
      <c r="U26" s="438"/>
      <c r="V26" s="438"/>
      <c r="W26" s="438"/>
      <c r="X26" s="444"/>
      <c r="Y26" s="442"/>
      <c r="Z26" s="442"/>
      <c r="AA26" s="442"/>
      <c r="AB26" s="438"/>
      <c r="AC26" s="442"/>
      <c r="AD26" s="442"/>
      <c r="AE26" s="442"/>
      <c r="AF26" s="442"/>
      <c r="AG26" s="442"/>
      <c r="AH26" s="442"/>
      <c r="AI26" s="442"/>
      <c r="AJ26" s="442"/>
      <c r="AK26" s="100"/>
      <c r="AL26" s="455"/>
      <c r="AM26" s="101"/>
      <c r="AN26" s="440"/>
      <c r="AO26" s="102"/>
      <c r="AP26" s="418"/>
      <c r="AQ26" s="61"/>
      <c r="AR26" s="448"/>
      <c r="AS26" s="450"/>
      <c r="AT26" s="448"/>
      <c r="AU26" s="450"/>
    </row>
    <row r="27" spans="1:47" s="34" customFormat="1" ht="12.75" x14ac:dyDescent="0.25">
      <c r="A27" s="36">
        <v>20</v>
      </c>
      <c r="B27" s="403"/>
      <c r="C27" s="403"/>
      <c r="D27" s="403"/>
      <c r="E27" s="403"/>
      <c r="F27" s="414"/>
      <c r="G27" s="403"/>
      <c r="H27" s="425"/>
      <c r="I27" s="426"/>
      <c r="J27" s="419"/>
      <c r="K27" s="419"/>
      <c r="L27" s="441"/>
      <c r="M27" s="441"/>
      <c r="N27" s="443"/>
      <c r="O27" s="439"/>
      <c r="P27" s="439"/>
      <c r="Q27" s="439"/>
      <c r="R27" s="439"/>
      <c r="S27" s="439"/>
      <c r="T27" s="439"/>
      <c r="U27" s="439"/>
      <c r="V27" s="439"/>
      <c r="W27" s="439"/>
      <c r="X27" s="445"/>
      <c r="Y27" s="443"/>
      <c r="Z27" s="443"/>
      <c r="AA27" s="443"/>
      <c r="AB27" s="439"/>
      <c r="AC27" s="443"/>
      <c r="AD27" s="443"/>
      <c r="AE27" s="443"/>
      <c r="AF27" s="443"/>
      <c r="AG27" s="443"/>
      <c r="AH27" s="443"/>
      <c r="AI27" s="443"/>
      <c r="AJ27" s="443"/>
      <c r="AK27" s="103"/>
      <c r="AL27" s="456"/>
      <c r="AM27" s="104"/>
      <c r="AN27" s="441"/>
      <c r="AO27" s="105"/>
      <c r="AP27" s="419"/>
      <c r="AQ27" s="106"/>
      <c r="AR27" s="449"/>
      <c r="AS27" s="451"/>
      <c r="AT27" s="449"/>
      <c r="AU27" s="451"/>
    </row>
    <row r="28" spans="1:47" s="34" customFormat="1" ht="25.5" x14ac:dyDescent="0.25">
      <c r="A28" s="36">
        <v>21</v>
      </c>
      <c r="B28" s="403"/>
      <c r="C28" s="403"/>
      <c r="D28" s="403"/>
      <c r="E28" s="403"/>
      <c r="F28" s="414"/>
      <c r="G28" s="403"/>
      <c r="H28" s="243" t="s">
        <v>99</v>
      </c>
      <c r="I28" s="29" t="s">
        <v>100</v>
      </c>
      <c r="J28" s="64">
        <v>7893</v>
      </c>
      <c r="K28" s="64">
        <v>7893</v>
      </c>
      <c r="L28" s="64">
        <v>7893</v>
      </c>
      <c r="M28" s="107"/>
      <c r="N28" s="108"/>
      <c r="O28" s="109"/>
      <c r="P28" s="109"/>
      <c r="Q28" s="109"/>
      <c r="R28" s="109"/>
      <c r="S28" s="109"/>
      <c r="T28" s="109"/>
      <c r="U28" s="109"/>
      <c r="V28" s="109"/>
      <c r="W28" s="109"/>
      <c r="X28" s="110"/>
      <c r="Y28" s="108"/>
      <c r="Z28" s="108"/>
      <c r="AA28" s="108"/>
      <c r="AB28" s="111"/>
      <c r="AC28" s="108"/>
      <c r="AD28" s="108"/>
      <c r="AE28" s="100"/>
      <c r="AF28" s="100"/>
      <c r="AG28" s="108"/>
      <c r="AH28" s="108"/>
      <c r="AI28" s="108"/>
      <c r="AJ28" s="108"/>
      <c r="AK28" s="108"/>
      <c r="AL28" s="108"/>
      <c r="AM28" s="107"/>
      <c r="AN28" s="107"/>
      <c r="AO28" s="102"/>
      <c r="AP28" s="61"/>
      <c r="AQ28" s="61"/>
      <c r="AR28" s="42"/>
      <c r="AS28" s="112"/>
      <c r="AT28" s="42"/>
      <c r="AU28" s="112"/>
    </row>
    <row r="29" spans="1:47" s="34" customFormat="1" ht="38.25" x14ac:dyDescent="0.25">
      <c r="A29" s="36">
        <v>22</v>
      </c>
      <c r="B29" s="403"/>
      <c r="C29" s="403"/>
      <c r="D29" s="403"/>
      <c r="E29" s="403"/>
      <c r="F29" s="414"/>
      <c r="G29" s="403"/>
      <c r="H29" s="243" t="s">
        <v>101</v>
      </c>
      <c r="I29" s="29" t="s">
        <v>102</v>
      </c>
      <c r="J29" s="64">
        <v>13200</v>
      </c>
      <c r="K29" s="64">
        <v>13200</v>
      </c>
      <c r="L29" s="107"/>
      <c r="M29" s="107"/>
      <c r="N29" s="108"/>
      <c r="O29" s="109"/>
      <c r="P29" s="109"/>
      <c r="Q29" s="109"/>
      <c r="R29" s="109"/>
      <c r="S29" s="109"/>
      <c r="T29" s="109"/>
      <c r="U29" s="109"/>
      <c r="V29" s="109"/>
      <c r="W29" s="109"/>
      <c r="X29" s="110"/>
      <c r="Y29" s="108"/>
      <c r="Z29" s="108"/>
      <c r="AA29" s="108"/>
      <c r="AB29" s="111"/>
      <c r="AC29" s="108"/>
      <c r="AD29" s="108"/>
      <c r="AE29" s="100"/>
      <c r="AF29" s="100"/>
      <c r="AG29" s="108"/>
      <c r="AH29" s="108"/>
      <c r="AI29" s="108"/>
      <c r="AJ29" s="108"/>
      <c r="AK29" s="108"/>
      <c r="AL29" s="108"/>
      <c r="AM29" s="107"/>
      <c r="AN29" s="107"/>
      <c r="AO29" s="102"/>
      <c r="AP29" s="61"/>
      <c r="AQ29" s="61"/>
      <c r="AR29" s="42"/>
      <c r="AS29" s="112"/>
      <c r="AT29" s="42"/>
      <c r="AU29" s="112"/>
    </row>
    <row r="30" spans="1:47" s="34" customFormat="1" ht="12.75" x14ac:dyDescent="0.25">
      <c r="A30" s="36">
        <v>23</v>
      </c>
      <c r="B30" s="403"/>
      <c r="C30" s="403"/>
      <c r="D30" s="403"/>
      <c r="E30" s="403"/>
      <c r="F30" s="414"/>
      <c r="G30" s="403"/>
      <c r="H30" s="243" t="s">
        <v>103</v>
      </c>
      <c r="I30" s="29" t="s">
        <v>104</v>
      </c>
      <c r="J30" s="64">
        <v>700</v>
      </c>
      <c r="K30" s="64">
        <v>700</v>
      </c>
      <c r="L30" s="107"/>
      <c r="M30" s="107"/>
      <c r="N30" s="108"/>
      <c r="O30" s="109"/>
      <c r="P30" s="109"/>
      <c r="Q30" s="109"/>
      <c r="R30" s="109"/>
      <c r="S30" s="109"/>
      <c r="T30" s="109"/>
      <c r="U30" s="109"/>
      <c r="V30" s="109"/>
      <c r="W30" s="109"/>
      <c r="X30" s="110"/>
      <c r="Y30" s="108"/>
      <c r="Z30" s="108"/>
      <c r="AA30" s="108"/>
      <c r="AB30" s="111"/>
      <c r="AC30" s="108"/>
      <c r="AD30" s="108"/>
      <c r="AE30" s="100"/>
      <c r="AF30" s="100"/>
      <c r="AG30" s="108"/>
      <c r="AH30" s="108"/>
      <c r="AI30" s="108"/>
      <c r="AJ30" s="108"/>
      <c r="AK30" s="108"/>
      <c r="AL30" s="108"/>
      <c r="AM30" s="107"/>
      <c r="AN30" s="107"/>
      <c r="AO30" s="102"/>
      <c r="AP30" s="61"/>
      <c r="AQ30" s="61"/>
      <c r="AR30" s="42"/>
      <c r="AS30" s="112"/>
      <c r="AT30" s="42"/>
      <c r="AU30" s="112"/>
    </row>
    <row r="31" spans="1:47" s="34" customFormat="1" ht="25.5" x14ac:dyDescent="0.25">
      <c r="A31" s="36">
        <v>24</v>
      </c>
      <c r="B31" s="403"/>
      <c r="C31" s="403"/>
      <c r="D31" s="403"/>
      <c r="E31" s="403"/>
      <c r="F31" s="414"/>
      <c r="G31" s="403"/>
      <c r="H31" s="243" t="s">
        <v>105</v>
      </c>
      <c r="I31" s="29" t="s">
        <v>142</v>
      </c>
      <c r="J31" s="64">
        <v>85087</v>
      </c>
      <c r="K31" s="64">
        <v>85087</v>
      </c>
      <c r="L31" s="64">
        <v>85087</v>
      </c>
      <c r="M31" s="107"/>
      <c r="N31" s="108"/>
      <c r="O31" s="109"/>
      <c r="P31" s="109"/>
      <c r="Q31" s="109"/>
      <c r="R31" s="109"/>
      <c r="S31" s="109"/>
      <c r="T31" s="109"/>
      <c r="U31" s="109"/>
      <c r="V31" s="109"/>
      <c r="W31" s="109"/>
      <c r="X31" s="110"/>
      <c r="Y31" s="108"/>
      <c r="Z31" s="108"/>
      <c r="AA31" s="108"/>
      <c r="AB31" s="111"/>
      <c r="AC31" s="108"/>
      <c r="AD31" s="108"/>
      <c r="AE31" s="100"/>
      <c r="AF31" s="100"/>
      <c r="AG31" s="108"/>
      <c r="AH31" s="108"/>
      <c r="AI31" s="108"/>
      <c r="AJ31" s="108"/>
      <c r="AK31" s="108"/>
      <c r="AL31" s="108"/>
      <c r="AM31" s="107"/>
      <c r="AN31" s="107"/>
      <c r="AO31" s="102"/>
      <c r="AP31" s="61"/>
      <c r="AQ31" s="61"/>
      <c r="AR31" s="42"/>
      <c r="AS31" s="112"/>
      <c r="AT31" s="42"/>
      <c r="AU31" s="112"/>
    </row>
    <row r="32" spans="1:47" s="34" customFormat="1" ht="38.25" x14ac:dyDescent="0.25">
      <c r="A32" s="36">
        <v>25</v>
      </c>
      <c r="B32" s="403"/>
      <c r="C32" s="403"/>
      <c r="D32" s="403"/>
      <c r="E32" s="403"/>
      <c r="F32" s="414"/>
      <c r="G32" s="403"/>
      <c r="H32" s="243" t="s">
        <v>107</v>
      </c>
      <c r="I32" s="29" t="s">
        <v>143</v>
      </c>
      <c r="J32" s="64">
        <v>32</v>
      </c>
      <c r="K32" s="64">
        <v>32</v>
      </c>
      <c r="L32" s="107"/>
      <c r="M32" s="107"/>
      <c r="N32" s="108"/>
      <c r="O32" s="109"/>
      <c r="P32" s="109"/>
      <c r="Q32" s="109"/>
      <c r="R32" s="109"/>
      <c r="S32" s="109"/>
      <c r="T32" s="109"/>
      <c r="U32" s="109"/>
      <c r="V32" s="109"/>
      <c r="W32" s="109"/>
      <c r="X32" s="110"/>
      <c r="Y32" s="108"/>
      <c r="Z32" s="108"/>
      <c r="AA32" s="108"/>
      <c r="AB32" s="111"/>
      <c r="AC32" s="108"/>
      <c r="AD32" s="108"/>
      <c r="AE32" s="100"/>
      <c r="AF32" s="100"/>
      <c r="AG32" s="108"/>
      <c r="AH32" s="108"/>
      <c r="AI32" s="108"/>
      <c r="AJ32" s="108"/>
      <c r="AK32" s="108"/>
      <c r="AL32" s="108"/>
      <c r="AM32" s="107"/>
      <c r="AN32" s="107"/>
      <c r="AO32" s="102"/>
      <c r="AP32" s="61"/>
      <c r="AQ32" s="61"/>
      <c r="AR32" s="42"/>
      <c r="AS32" s="112"/>
      <c r="AT32" s="42"/>
      <c r="AU32" s="112"/>
    </row>
    <row r="33" spans="1:158" s="34" customFormat="1" ht="51" x14ac:dyDescent="0.25">
      <c r="A33" s="36">
        <v>26</v>
      </c>
      <c r="B33" s="403"/>
      <c r="C33" s="403"/>
      <c r="D33" s="403"/>
      <c r="E33" s="403"/>
      <c r="F33" s="414"/>
      <c r="G33" s="403"/>
      <c r="H33" s="243" t="s">
        <v>111</v>
      </c>
      <c r="I33" s="29" t="s">
        <v>144</v>
      </c>
      <c r="J33" s="64">
        <v>13504</v>
      </c>
      <c r="K33" s="64">
        <v>13504</v>
      </c>
      <c r="L33" s="107"/>
      <c r="M33" s="107"/>
      <c r="N33" s="108"/>
      <c r="O33" s="109"/>
      <c r="P33" s="109"/>
      <c r="Q33" s="109"/>
      <c r="R33" s="109"/>
      <c r="S33" s="109"/>
      <c r="T33" s="109"/>
      <c r="U33" s="109"/>
      <c r="V33" s="109"/>
      <c r="W33" s="109"/>
      <c r="X33" s="110"/>
      <c r="Y33" s="108"/>
      <c r="Z33" s="108"/>
      <c r="AA33" s="108"/>
      <c r="AB33" s="111"/>
      <c r="AC33" s="108"/>
      <c r="AD33" s="108"/>
      <c r="AE33" s="100"/>
      <c r="AF33" s="100"/>
      <c r="AG33" s="108"/>
      <c r="AH33" s="108"/>
      <c r="AI33" s="108"/>
      <c r="AJ33" s="108"/>
      <c r="AK33" s="108"/>
      <c r="AL33" s="108"/>
      <c r="AM33" s="107"/>
      <c r="AN33" s="107"/>
      <c r="AO33" s="102"/>
      <c r="AP33" s="61"/>
      <c r="AQ33" s="61"/>
      <c r="AR33" s="42"/>
      <c r="AS33" s="112"/>
      <c r="AT33" s="42"/>
      <c r="AU33" s="112"/>
    </row>
    <row r="34" spans="1:158" s="34" customFormat="1" ht="12.75" x14ac:dyDescent="0.25">
      <c r="A34" s="36">
        <v>27</v>
      </c>
      <c r="B34" s="403"/>
      <c r="C34" s="403"/>
      <c r="D34" s="403"/>
      <c r="E34" s="403"/>
      <c r="F34" s="414"/>
      <c r="G34" s="403"/>
      <c r="H34" s="243" t="s">
        <v>113</v>
      </c>
      <c r="I34" s="29" t="s">
        <v>145</v>
      </c>
      <c r="J34" s="64">
        <v>95898</v>
      </c>
      <c r="K34" s="64">
        <v>95898</v>
      </c>
      <c r="L34" s="113"/>
      <c r="M34" s="113"/>
      <c r="N34" s="108"/>
      <c r="O34" s="114"/>
      <c r="P34" s="114"/>
      <c r="Q34" s="114"/>
      <c r="R34" s="109"/>
      <c r="S34" s="114"/>
      <c r="T34" s="114"/>
      <c r="U34" s="109"/>
      <c r="V34" s="114"/>
      <c r="W34" s="114"/>
      <c r="X34" s="115"/>
      <c r="Y34" s="116"/>
      <c r="Z34" s="116"/>
      <c r="AA34" s="116"/>
      <c r="AB34" s="117"/>
      <c r="AC34" s="116"/>
      <c r="AD34" s="116"/>
      <c r="AE34" s="118"/>
      <c r="AF34" s="118"/>
      <c r="AG34" s="116"/>
      <c r="AH34" s="116"/>
      <c r="AI34" s="116"/>
      <c r="AJ34" s="116"/>
      <c r="AK34" s="116"/>
      <c r="AL34" s="116"/>
      <c r="AM34" s="113"/>
      <c r="AN34" s="113"/>
      <c r="AO34" s="119"/>
      <c r="AP34" s="120"/>
      <c r="AQ34" s="120"/>
      <c r="AR34" s="121"/>
      <c r="AS34" s="122"/>
      <c r="AT34" s="121"/>
      <c r="AU34" s="122"/>
    </row>
    <row r="35" spans="1:158" s="34" customFormat="1" ht="51" x14ac:dyDescent="0.25">
      <c r="A35" s="36">
        <v>28</v>
      </c>
      <c r="B35" s="403"/>
      <c r="C35" s="403"/>
      <c r="D35" s="403"/>
      <c r="E35" s="403"/>
      <c r="F35" s="414"/>
      <c r="G35" s="403"/>
      <c r="H35" s="243" t="s">
        <v>115</v>
      </c>
      <c r="I35" s="29" t="s">
        <v>146</v>
      </c>
      <c r="J35" s="64">
        <v>20690</v>
      </c>
      <c r="K35" s="64">
        <v>20690</v>
      </c>
      <c r="L35" s="64">
        <v>20690</v>
      </c>
      <c r="M35" s="113"/>
      <c r="N35" s="108"/>
      <c r="O35" s="114"/>
      <c r="P35" s="114"/>
      <c r="Q35" s="114"/>
      <c r="R35" s="109"/>
      <c r="S35" s="114"/>
      <c r="T35" s="114"/>
      <c r="U35" s="109"/>
      <c r="V35" s="114"/>
      <c r="W35" s="114"/>
      <c r="X35" s="115"/>
      <c r="Y35" s="116"/>
      <c r="Z35" s="116"/>
      <c r="AA35" s="116"/>
      <c r="AB35" s="117"/>
      <c r="AC35" s="116"/>
      <c r="AD35" s="116"/>
      <c r="AE35" s="118"/>
      <c r="AF35" s="118"/>
      <c r="AG35" s="116"/>
      <c r="AH35" s="116"/>
      <c r="AI35" s="116"/>
      <c r="AJ35" s="116"/>
      <c r="AK35" s="116"/>
      <c r="AL35" s="116"/>
      <c r="AM35" s="113"/>
      <c r="AN35" s="113"/>
      <c r="AO35" s="119"/>
      <c r="AP35" s="120"/>
      <c r="AQ35" s="120"/>
      <c r="AR35" s="121"/>
      <c r="AS35" s="122"/>
      <c r="AT35" s="121"/>
      <c r="AU35" s="122"/>
    </row>
    <row r="36" spans="1:158" s="34" customFormat="1" ht="25.5" x14ac:dyDescent="0.25">
      <c r="A36" s="36">
        <v>29</v>
      </c>
      <c r="B36" s="403"/>
      <c r="C36" s="403"/>
      <c r="D36" s="403"/>
      <c r="E36" s="403"/>
      <c r="F36" s="414"/>
      <c r="G36" s="403"/>
      <c r="H36" s="243" t="s">
        <v>117</v>
      </c>
      <c r="I36" s="29" t="s">
        <v>147</v>
      </c>
      <c r="J36" s="64">
        <v>18539</v>
      </c>
      <c r="K36" s="64">
        <v>18539</v>
      </c>
      <c r="L36" s="113"/>
      <c r="M36" s="113"/>
      <c r="N36" s="108"/>
      <c r="O36" s="114"/>
      <c r="P36" s="114"/>
      <c r="Q36" s="114"/>
      <c r="R36" s="109"/>
      <c r="S36" s="114"/>
      <c r="T36" s="114"/>
      <c r="U36" s="109"/>
      <c r="V36" s="114"/>
      <c r="W36" s="109"/>
      <c r="X36" s="115"/>
      <c r="Y36" s="116"/>
      <c r="Z36" s="108"/>
      <c r="AA36" s="108"/>
      <c r="AB36" s="117"/>
      <c r="AC36" s="116"/>
      <c r="AD36" s="116"/>
      <c r="AE36" s="118"/>
      <c r="AF36" s="118"/>
      <c r="AG36" s="116"/>
      <c r="AH36" s="116"/>
      <c r="AI36" s="116"/>
      <c r="AJ36" s="116"/>
      <c r="AK36" s="116"/>
      <c r="AL36" s="116"/>
      <c r="AM36" s="113"/>
      <c r="AN36" s="113"/>
      <c r="AO36" s="119"/>
      <c r="AP36" s="120"/>
      <c r="AQ36" s="120"/>
      <c r="AR36" s="9"/>
      <c r="AS36" s="9"/>
      <c r="AT36" s="9"/>
      <c r="AU36" s="9"/>
    </row>
    <row r="37" spans="1:158" s="34" customFormat="1" ht="12.75" x14ac:dyDescent="0.25">
      <c r="A37" s="123"/>
      <c r="B37" s="124"/>
      <c r="C37" s="124"/>
      <c r="D37" s="124"/>
      <c r="E37" s="124"/>
      <c r="F37" s="125"/>
      <c r="G37" s="124"/>
      <c r="H37" s="126"/>
      <c r="I37" s="127" t="s">
        <v>122</v>
      </c>
      <c r="J37" s="128">
        <f>SUM(J10:J36)</f>
        <v>328560</v>
      </c>
      <c r="K37" s="128">
        <f>SUM(K10:K36)</f>
        <v>328560</v>
      </c>
      <c r="L37" s="128">
        <f>SUM(L10:L36)</f>
        <v>113670</v>
      </c>
      <c r="M37" s="128">
        <f>SUM(M10:M36)</f>
        <v>0</v>
      </c>
      <c r="N37" s="128">
        <f>SUM(N10:N36)</f>
        <v>1439.6999999999998</v>
      </c>
      <c r="O37" s="128">
        <f t="shared" ref="O37:AS37" si="1">SUM(O10:O36)</f>
        <v>0</v>
      </c>
      <c r="P37" s="128">
        <f t="shared" si="1"/>
        <v>1439.7</v>
      </c>
      <c r="Q37" s="128">
        <f>SUM(Q10:Q36)</f>
        <v>1367</v>
      </c>
      <c r="R37" s="128">
        <f>SUM(R10:R36)</f>
        <v>72.699999999999989</v>
      </c>
      <c r="S37" s="128">
        <f t="shared" si="1"/>
        <v>0</v>
      </c>
      <c r="T37" s="128">
        <f>SUM(T10:T36)</f>
        <v>1316.7</v>
      </c>
      <c r="U37" s="128">
        <f>SUM(U10:U36)</f>
        <v>72.699999999999989</v>
      </c>
      <c r="V37" s="128">
        <f t="shared" si="1"/>
        <v>0</v>
      </c>
      <c r="W37" s="128">
        <f>SUM(W10:W36)</f>
        <v>135.19999999999999</v>
      </c>
      <c r="X37" s="128">
        <f t="shared" si="1"/>
        <v>62.5</v>
      </c>
      <c r="Y37" s="128">
        <f t="shared" si="1"/>
        <v>12.2</v>
      </c>
      <c r="Z37" s="128">
        <f t="shared" si="1"/>
        <v>72.699999999999989</v>
      </c>
      <c r="AA37" s="128">
        <f t="shared" si="1"/>
        <v>72.699999999999989</v>
      </c>
      <c r="AB37" s="128">
        <f t="shared" si="1"/>
        <v>0</v>
      </c>
      <c r="AC37" s="128">
        <f t="shared" si="1"/>
        <v>0</v>
      </c>
      <c r="AD37" s="128">
        <f t="shared" si="1"/>
        <v>0</v>
      </c>
      <c r="AE37" s="128">
        <f t="shared" si="1"/>
        <v>0</v>
      </c>
      <c r="AF37" s="128">
        <f t="shared" si="1"/>
        <v>0</v>
      </c>
      <c r="AG37" s="128">
        <f t="shared" si="1"/>
        <v>1304.5</v>
      </c>
      <c r="AH37" s="128">
        <f t="shared" si="1"/>
        <v>1304.5</v>
      </c>
      <c r="AI37" s="128">
        <f t="shared" si="1"/>
        <v>1304.5</v>
      </c>
      <c r="AJ37" s="128">
        <f t="shared" si="1"/>
        <v>6</v>
      </c>
      <c r="AK37" s="128">
        <f>SUM(AK10:AK36)</f>
        <v>3226.4</v>
      </c>
      <c r="AL37" s="128">
        <f t="shared" si="1"/>
        <v>3</v>
      </c>
      <c r="AM37" s="128">
        <f t="shared" si="1"/>
        <v>0</v>
      </c>
      <c r="AN37" s="128">
        <f t="shared" si="1"/>
        <v>0</v>
      </c>
      <c r="AO37" s="128">
        <f t="shared" si="1"/>
        <v>0</v>
      </c>
      <c r="AP37" s="128">
        <f t="shared" si="1"/>
        <v>1</v>
      </c>
      <c r="AQ37" s="128">
        <f t="shared" si="1"/>
        <v>421.7</v>
      </c>
      <c r="AR37" s="128">
        <f t="shared" si="1"/>
        <v>2</v>
      </c>
      <c r="AS37" s="128">
        <f t="shared" si="1"/>
        <v>2804.7</v>
      </c>
      <c r="AT37" s="3"/>
      <c r="AU37" s="26"/>
    </row>
    <row r="38" spans="1:158" s="34" customFormat="1" ht="12.75" x14ac:dyDescent="0.25">
      <c r="A38" s="452" t="s">
        <v>149</v>
      </c>
      <c r="B38" s="452"/>
      <c r="C38" s="452"/>
      <c r="D38" s="452"/>
      <c r="E38" s="452"/>
      <c r="F38" s="452"/>
      <c r="G38" s="452"/>
      <c r="H38" s="452"/>
      <c r="I38" s="139" t="s">
        <v>148</v>
      </c>
      <c r="J38" s="139">
        <f t="shared" ref="J38:AP38" si="2">J9+J37</f>
        <v>364708</v>
      </c>
      <c r="K38" s="139">
        <f t="shared" si="2"/>
        <v>364708</v>
      </c>
      <c r="L38" s="139">
        <f t="shared" si="2"/>
        <v>121343</v>
      </c>
      <c r="M38" s="139">
        <f t="shared" si="2"/>
        <v>0</v>
      </c>
      <c r="N38" s="139">
        <f t="shared" si="2"/>
        <v>1439.6999999999998</v>
      </c>
      <c r="O38" s="139">
        <f t="shared" si="2"/>
        <v>0</v>
      </c>
      <c r="P38" s="139">
        <f>P9+P37</f>
        <v>1439.7</v>
      </c>
      <c r="Q38" s="139">
        <f t="shared" si="2"/>
        <v>1367</v>
      </c>
      <c r="R38" s="139">
        <f t="shared" si="2"/>
        <v>72.699999999999989</v>
      </c>
      <c r="S38" s="139">
        <f t="shared" si="2"/>
        <v>0</v>
      </c>
      <c r="T38" s="139">
        <f t="shared" si="2"/>
        <v>1316.7</v>
      </c>
      <c r="U38" s="139">
        <f t="shared" si="2"/>
        <v>72.699999999999989</v>
      </c>
      <c r="V38" s="139">
        <f t="shared" si="2"/>
        <v>0</v>
      </c>
      <c r="W38" s="139">
        <f t="shared" si="2"/>
        <v>135.19999999999999</v>
      </c>
      <c r="X38" s="139">
        <f t="shared" si="2"/>
        <v>62.5</v>
      </c>
      <c r="Y38" s="139">
        <f t="shared" si="2"/>
        <v>12.2</v>
      </c>
      <c r="Z38" s="139">
        <f t="shared" si="2"/>
        <v>72.699999999999989</v>
      </c>
      <c r="AA38" s="139">
        <f t="shared" si="2"/>
        <v>72.699999999999989</v>
      </c>
      <c r="AB38" s="139">
        <f t="shared" si="2"/>
        <v>0</v>
      </c>
      <c r="AC38" s="139">
        <f t="shared" si="2"/>
        <v>0</v>
      </c>
      <c r="AD38" s="139">
        <f t="shared" si="2"/>
        <v>0</v>
      </c>
      <c r="AE38" s="139">
        <f t="shared" si="2"/>
        <v>0</v>
      </c>
      <c r="AF38" s="139">
        <f t="shared" si="2"/>
        <v>0</v>
      </c>
      <c r="AG38" s="139">
        <f t="shared" si="2"/>
        <v>1304.5</v>
      </c>
      <c r="AH38" s="139">
        <f t="shared" si="2"/>
        <v>1304.5</v>
      </c>
      <c r="AI38" s="139">
        <f t="shared" si="2"/>
        <v>1304.5</v>
      </c>
      <c r="AJ38" s="139">
        <f t="shared" si="2"/>
        <v>6</v>
      </c>
      <c r="AK38" s="139">
        <f>AK37</f>
        <v>3226.4</v>
      </c>
      <c r="AL38" s="139">
        <f t="shared" si="2"/>
        <v>3</v>
      </c>
      <c r="AM38" s="139"/>
      <c r="AN38" s="139">
        <f t="shared" si="2"/>
        <v>0</v>
      </c>
      <c r="AO38" s="139"/>
      <c r="AP38" s="139">
        <f t="shared" si="2"/>
        <v>1</v>
      </c>
      <c r="AQ38" s="139">
        <f>SUM(AQ37)</f>
        <v>421.7</v>
      </c>
      <c r="AR38" s="304">
        <f t="shared" ref="AR38:AS38" si="3">SUM(AR37)</f>
        <v>2</v>
      </c>
      <c r="AS38" s="304">
        <f t="shared" si="3"/>
        <v>2804.7</v>
      </c>
      <c r="AT38" s="3"/>
      <c r="AU38" s="26"/>
    </row>
    <row r="39" spans="1:158" s="297" customFormat="1" ht="135" customHeight="1" x14ac:dyDescent="0.25">
      <c r="A39" s="298">
        <v>30</v>
      </c>
      <c r="B39" s="299" t="s">
        <v>119</v>
      </c>
      <c r="C39" s="453" t="s">
        <v>150</v>
      </c>
      <c r="D39" s="403" t="s">
        <v>39</v>
      </c>
      <c r="E39" s="403" t="s">
        <v>39</v>
      </c>
      <c r="F39" s="454" t="s">
        <v>40</v>
      </c>
      <c r="G39" s="404" t="s">
        <v>286</v>
      </c>
      <c r="H39" s="299" t="s">
        <v>92</v>
      </c>
      <c r="I39" s="298" t="s">
        <v>93</v>
      </c>
      <c r="J39" s="142">
        <v>29329</v>
      </c>
      <c r="K39" s="142">
        <v>29329</v>
      </c>
      <c r="L39" s="308">
        <v>5121</v>
      </c>
      <c r="M39" s="308"/>
      <c r="N39" s="308"/>
      <c r="O39" s="308"/>
      <c r="P39" s="308"/>
      <c r="Q39" s="308"/>
      <c r="R39" s="308"/>
      <c r="S39" s="308"/>
      <c r="T39" s="308"/>
      <c r="U39" s="308"/>
      <c r="V39" s="308"/>
      <c r="W39" s="308"/>
      <c r="X39" s="308"/>
      <c r="Y39" s="308"/>
      <c r="Z39" s="308"/>
      <c r="AA39" s="308"/>
      <c r="AB39" s="307"/>
      <c r="AC39" s="308"/>
      <c r="AD39" s="308"/>
      <c r="AE39" s="307"/>
      <c r="AF39" s="307"/>
      <c r="AG39" s="308"/>
      <c r="AH39" s="308"/>
      <c r="AI39" s="308"/>
      <c r="AJ39" s="308"/>
      <c r="AK39" s="308"/>
      <c r="AL39" s="308"/>
      <c r="AM39" s="308"/>
      <c r="AN39" s="308"/>
      <c r="AO39" s="307"/>
      <c r="AP39" s="307"/>
      <c r="AQ39" s="307"/>
      <c r="AR39" s="307"/>
      <c r="AS39" s="307"/>
      <c r="AT39" s="143"/>
      <c r="AU39" s="298"/>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row>
    <row r="40" spans="1:158" s="331" customFormat="1" ht="34.5" customHeight="1" x14ac:dyDescent="0.25">
      <c r="A40" s="328"/>
      <c r="B40" s="324"/>
      <c r="C40" s="453"/>
      <c r="D40" s="403"/>
      <c r="E40" s="403"/>
      <c r="F40" s="454"/>
      <c r="G40" s="404"/>
      <c r="H40" s="324"/>
      <c r="I40" s="328" t="s">
        <v>29</v>
      </c>
      <c r="J40" s="329">
        <f t="shared" ref="J40:AS40" si="4">J39</f>
        <v>29329</v>
      </c>
      <c r="K40" s="329">
        <f t="shared" si="4"/>
        <v>29329</v>
      </c>
      <c r="L40" s="329">
        <f t="shared" si="4"/>
        <v>5121</v>
      </c>
      <c r="M40" s="329">
        <f t="shared" si="4"/>
        <v>0</v>
      </c>
      <c r="N40" s="329">
        <f t="shared" si="4"/>
        <v>0</v>
      </c>
      <c r="O40" s="329">
        <f t="shared" si="4"/>
        <v>0</v>
      </c>
      <c r="P40" s="329">
        <f t="shared" si="4"/>
        <v>0</v>
      </c>
      <c r="Q40" s="329">
        <f t="shared" si="4"/>
        <v>0</v>
      </c>
      <c r="R40" s="329">
        <f t="shared" si="4"/>
        <v>0</v>
      </c>
      <c r="S40" s="329">
        <f t="shared" si="4"/>
        <v>0</v>
      </c>
      <c r="T40" s="329">
        <f t="shared" si="4"/>
        <v>0</v>
      </c>
      <c r="U40" s="329">
        <f t="shared" si="4"/>
        <v>0</v>
      </c>
      <c r="V40" s="329">
        <f t="shared" si="4"/>
        <v>0</v>
      </c>
      <c r="W40" s="329">
        <f t="shared" si="4"/>
        <v>0</v>
      </c>
      <c r="X40" s="329">
        <f t="shared" si="4"/>
        <v>0</v>
      </c>
      <c r="Y40" s="329">
        <f t="shared" si="4"/>
        <v>0</v>
      </c>
      <c r="Z40" s="329">
        <f t="shared" si="4"/>
        <v>0</v>
      </c>
      <c r="AA40" s="329">
        <f t="shared" si="4"/>
        <v>0</v>
      </c>
      <c r="AB40" s="329">
        <f t="shared" si="4"/>
        <v>0</v>
      </c>
      <c r="AC40" s="329">
        <f t="shared" si="4"/>
        <v>0</v>
      </c>
      <c r="AD40" s="329">
        <f t="shared" si="4"/>
        <v>0</v>
      </c>
      <c r="AE40" s="329">
        <f t="shared" si="4"/>
        <v>0</v>
      </c>
      <c r="AF40" s="329">
        <f t="shared" si="4"/>
        <v>0</v>
      </c>
      <c r="AG40" s="329">
        <f t="shared" si="4"/>
        <v>0</v>
      </c>
      <c r="AH40" s="329">
        <f t="shared" si="4"/>
        <v>0</v>
      </c>
      <c r="AI40" s="329">
        <f t="shared" si="4"/>
        <v>0</v>
      </c>
      <c r="AJ40" s="329">
        <f t="shared" si="4"/>
        <v>0</v>
      </c>
      <c r="AK40" s="329">
        <f t="shared" si="4"/>
        <v>0</v>
      </c>
      <c r="AL40" s="329">
        <f t="shared" si="4"/>
        <v>0</v>
      </c>
      <c r="AM40" s="329">
        <f t="shared" si="4"/>
        <v>0</v>
      </c>
      <c r="AN40" s="329">
        <f t="shared" si="4"/>
        <v>0</v>
      </c>
      <c r="AO40" s="329">
        <f t="shared" si="4"/>
        <v>0</v>
      </c>
      <c r="AP40" s="329">
        <f t="shared" si="4"/>
        <v>0</v>
      </c>
      <c r="AQ40" s="329">
        <f t="shared" si="4"/>
        <v>0</v>
      </c>
      <c r="AR40" s="329">
        <f t="shared" si="4"/>
        <v>0</v>
      </c>
      <c r="AS40" s="329">
        <f t="shared" si="4"/>
        <v>0</v>
      </c>
      <c r="AT40" s="330"/>
      <c r="AU40" s="326"/>
    </row>
    <row r="41" spans="1:158" s="318" customFormat="1" ht="156" customHeight="1" x14ac:dyDescent="0.25">
      <c r="A41" s="23">
        <v>31</v>
      </c>
      <c r="B41" s="316"/>
      <c r="C41" s="453"/>
      <c r="D41" s="403"/>
      <c r="E41" s="403"/>
      <c r="F41" s="454"/>
      <c r="G41" s="404"/>
      <c r="H41" s="421" t="s">
        <v>92</v>
      </c>
      <c r="I41" s="405" t="s">
        <v>151</v>
      </c>
      <c r="J41" s="427">
        <v>37313</v>
      </c>
      <c r="K41" s="429"/>
      <c r="L41" s="429"/>
      <c r="M41" s="429"/>
      <c r="N41" s="145">
        <v>533.79999999999995</v>
      </c>
      <c r="O41" s="145"/>
      <c r="P41" s="145">
        <v>533.79999999999995</v>
      </c>
      <c r="Q41" s="145">
        <v>533.79999999999995</v>
      </c>
      <c r="R41" s="145"/>
      <c r="S41" s="145"/>
      <c r="T41" s="145">
        <v>533.79999999999995</v>
      </c>
      <c r="U41" s="145"/>
      <c r="V41" s="145"/>
      <c r="W41" s="145"/>
      <c r="X41" s="145"/>
      <c r="Y41" s="145"/>
      <c r="Z41" s="145"/>
      <c r="AA41" s="145"/>
      <c r="AB41" s="317"/>
      <c r="AC41" s="317"/>
      <c r="AD41" s="317"/>
      <c r="AE41" s="186"/>
      <c r="AF41" s="146"/>
      <c r="AG41" s="146">
        <v>533.79999999999995</v>
      </c>
      <c r="AH41" s="145">
        <v>533.79999999999995</v>
      </c>
      <c r="AI41" s="145">
        <v>533.79999999999995</v>
      </c>
      <c r="AJ41" s="145"/>
      <c r="AK41" s="145"/>
      <c r="AL41" s="145"/>
      <c r="AM41" s="145"/>
      <c r="AN41" s="145"/>
      <c r="AO41" s="146"/>
      <c r="AP41" s="146"/>
      <c r="AQ41" s="146"/>
      <c r="AR41" s="146"/>
      <c r="AS41" s="146"/>
      <c r="AT41" s="5" t="s">
        <v>152</v>
      </c>
      <c r="AU41" s="315" t="s">
        <v>310</v>
      </c>
    </row>
    <row r="42" spans="1:158" s="297" customFormat="1" ht="34.5" customHeight="1" x14ac:dyDescent="0.25">
      <c r="A42" s="295">
        <v>32</v>
      </c>
      <c r="B42" s="447" t="s">
        <v>25</v>
      </c>
      <c r="C42" s="453"/>
      <c r="D42" s="403"/>
      <c r="E42" s="403"/>
      <c r="F42" s="454"/>
      <c r="G42" s="404"/>
      <c r="H42" s="421"/>
      <c r="I42" s="407"/>
      <c r="J42" s="428"/>
      <c r="K42" s="430"/>
      <c r="L42" s="430"/>
      <c r="M42" s="430"/>
      <c r="N42" s="308"/>
      <c r="O42" s="308"/>
      <c r="P42" s="308"/>
      <c r="Q42" s="308"/>
      <c r="R42" s="308"/>
      <c r="S42" s="308"/>
      <c r="T42" s="308"/>
      <c r="U42" s="308"/>
      <c r="V42" s="308"/>
      <c r="W42" s="308"/>
      <c r="X42" s="308"/>
      <c r="Y42" s="308"/>
      <c r="Z42" s="308"/>
      <c r="AA42" s="308"/>
      <c r="AB42" s="307"/>
      <c r="AC42" s="308"/>
      <c r="AD42" s="308"/>
      <c r="AE42" s="307"/>
      <c r="AF42" s="307"/>
      <c r="AG42" s="308"/>
      <c r="AH42" s="308"/>
      <c r="AI42" s="308"/>
      <c r="AJ42" s="308"/>
      <c r="AK42" s="308"/>
      <c r="AL42" s="308"/>
      <c r="AM42" s="308"/>
      <c r="AN42" s="308"/>
      <c r="AO42" s="307"/>
      <c r="AP42" s="307"/>
      <c r="AQ42" s="307"/>
      <c r="AR42" s="307"/>
      <c r="AS42" s="307"/>
      <c r="AT42" s="143"/>
      <c r="AU42" s="300"/>
    </row>
    <row r="43" spans="1:158" s="297" customFormat="1" ht="34.5" customHeight="1" x14ac:dyDescent="0.25">
      <c r="A43" s="23">
        <v>33</v>
      </c>
      <c r="B43" s="447"/>
      <c r="C43" s="453"/>
      <c r="D43" s="403"/>
      <c r="E43" s="403"/>
      <c r="F43" s="454"/>
      <c r="G43" s="404"/>
      <c r="H43" s="312" t="s">
        <v>97</v>
      </c>
      <c r="I43" s="298" t="s">
        <v>153</v>
      </c>
      <c r="J43" s="142">
        <v>20419</v>
      </c>
      <c r="K43" s="142"/>
      <c r="L43" s="308"/>
      <c r="M43" s="308"/>
      <c r="N43" s="308"/>
      <c r="O43" s="308"/>
      <c r="P43" s="308"/>
      <c r="Q43" s="308"/>
      <c r="R43" s="308"/>
      <c r="S43" s="308"/>
      <c r="T43" s="308"/>
      <c r="U43" s="308"/>
      <c r="V43" s="308"/>
      <c r="W43" s="308"/>
      <c r="X43" s="308"/>
      <c r="Y43" s="308"/>
      <c r="Z43" s="308"/>
      <c r="AA43" s="308"/>
      <c r="AB43" s="307"/>
      <c r="AC43" s="308"/>
      <c r="AD43" s="308"/>
      <c r="AE43" s="307"/>
      <c r="AF43" s="307"/>
      <c r="AG43" s="308"/>
      <c r="AH43" s="308"/>
      <c r="AI43" s="308"/>
      <c r="AJ43" s="308"/>
      <c r="AK43" s="308"/>
      <c r="AL43" s="308"/>
      <c r="AM43" s="308"/>
      <c r="AN43" s="308"/>
      <c r="AO43" s="307"/>
      <c r="AP43" s="307"/>
      <c r="AQ43" s="307"/>
      <c r="AR43" s="307"/>
      <c r="AS43" s="307"/>
      <c r="AT43" s="143"/>
      <c r="AU43" s="300"/>
    </row>
    <row r="44" spans="1:158" s="297" customFormat="1" ht="34.5" customHeight="1" x14ac:dyDescent="0.25">
      <c r="A44" s="295">
        <v>34</v>
      </c>
      <c r="B44" s="447"/>
      <c r="C44" s="453"/>
      <c r="D44" s="403"/>
      <c r="E44" s="403"/>
      <c r="F44" s="454"/>
      <c r="G44" s="404"/>
      <c r="H44" s="312" t="s">
        <v>99</v>
      </c>
      <c r="I44" s="298" t="s">
        <v>154</v>
      </c>
      <c r="J44" s="142">
        <v>19972</v>
      </c>
      <c r="K44" s="142"/>
      <c r="L44" s="308"/>
      <c r="M44" s="308"/>
      <c r="N44" s="308"/>
      <c r="O44" s="308"/>
      <c r="P44" s="308"/>
      <c r="Q44" s="308"/>
      <c r="R44" s="308"/>
      <c r="S44" s="308"/>
      <c r="T44" s="308"/>
      <c r="U44" s="308"/>
      <c r="V44" s="308"/>
      <c r="W44" s="308"/>
      <c r="X44" s="308"/>
      <c r="Y44" s="308"/>
      <c r="Z44" s="308"/>
      <c r="AA44" s="308"/>
      <c r="AB44" s="307"/>
      <c r="AC44" s="308"/>
      <c r="AD44" s="308"/>
      <c r="AE44" s="307"/>
      <c r="AF44" s="307"/>
      <c r="AG44" s="308"/>
      <c r="AH44" s="308"/>
      <c r="AI44" s="308"/>
      <c r="AJ44" s="308"/>
      <c r="AK44" s="308"/>
      <c r="AL44" s="308"/>
      <c r="AM44" s="308"/>
      <c r="AN44" s="308"/>
      <c r="AO44" s="307"/>
      <c r="AP44" s="307"/>
      <c r="AQ44" s="307"/>
      <c r="AR44" s="307"/>
      <c r="AS44" s="307"/>
      <c r="AT44" s="143"/>
      <c r="AU44" s="300"/>
    </row>
    <row r="45" spans="1:158" s="297" customFormat="1" ht="52.5" customHeight="1" x14ac:dyDescent="0.25">
      <c r="A45" s="23">
        <v>35</v>
      </c>
      <c r="B45" s="447"/>
      <c r="C45" s="453"/>
      <c r="D45" s="403"/>
      <c r="E45" s="403"/>
      <c r="F45" s="454"/>
      <c r="G45" s="404"/>
      <c r="H45" s="299" t="s">
        <v>101</v>
      </c>
      <c r="I45" s="298" t="s">
        <v>102</v>
      </c>
      <c r="J45" s="142">
        <v>4102</v>
      </c>
      <c r="K45" s="142"/>
      <c r="L45" s="308"/>
      <c r="M45" s="308"/>
      <c r="N45" s="308"/>
      <c r="O45" s="308"/>
      <c r="P45" s="308"/>
      <c r="Q45" s="308"/>
      <c r="R45" s="308"/>
      <c r="S45" s="308"/>
      <c r="T45" s="308"/>
      <c r="U45" s="308"/>
      <c r="V45" s="308"/>
      <c r="W45" s="308"/>
      <c r="X45" s="308"/>
      <c r="Y45" s="308"/>
      <c r="Z45" s="308"/>
      <c r="AA45" s="308"/>
      <c r="AB45" s="307"/>
      <c r="AC45" s="308"/>
      <c r="AD45" s="308"/>
      <c r="AE45" s="307"/>
      <c r="AF45" s="307"/>
      <c r="AG45" s="308"/>
      <c r="AH45" s="308"/>
      <c r="AI45" s="308"/>
      <c r="AJ45" s="308"/>
      <c r="AK45" s="308"/>
      <c r="AL45" s="308"/>
      <c r="AM45" s="308"/>
      <c r="AN45" s="308"/>
      <c r="AO45" s="307"/>
      <c r="AP45" s="307"/>
      <c r="AQ45" s="307"/>
      <c r="AR45" s="307"/>
      <c r="AS45" s="307"/>
      <c r="AT45" s="143"/>
      <c r="AU45" s="300"/>
    </row>
    <row r="46" spans="1:158" s="297" customFormat="1" ht="34.5" customHeight="1" x14ac:dyDescent="0.25">
      <c r="A46" s="295">
        <v>36</v>
      </c>
      <c r="B46" s="447"/>
      <c r="C46" s="453"/>
      <c r="D46" s="403"/>
      <c r="E46" s="403"/>
      <c r="F46" s="454"/>
      <c r="G46" s="404"/>
      <c r="H46" s="312" t="s">
        <v>155</v>
      </c>
      <c r="I46" s="298" t="s">
        <v>156</v>
      </c>
      <c r="J46" s="142">
        <v>164</v>
      </c>
      <c r="K46" s="142"/>
      <c r="L46" s="308"/>
      <c r="M46" s="308"/>
      <c r="N46" s="308"/>
      <c r="O46" s="308"/>
      <c r="P46" s="308"/>
      <c r="Q46" s="308"/>
      <c r="R46" s="308"/>
      <c r="S46" s="308"/>
      <c r="T46" s="308"/>
      <c r="U46" s="308"/>
      <c r="V46" s="308"/>
      <c r="W46" s="308"/>
      <c r="X46" s="308"/>
      <c r="Y46" s="308"/>
      <c r="Z46" s="308"/>
      <c r="AA46" s="308"/>
      <c r="AB46" s="307"/>
      <c r="AC46" s="308"/>
      <c r="AD46" s="308"/>
      <c r="AE46" s="307"/>
      <c r="AF46" s="307"/>
      <c r="AG46" s="308"/>
      <c r="AH46" s="308"/>
      <c r="AI46" s="308"/>
      <c r="AJ46" s="308"/>
      <c r="AK46" s="308"/>
      <c r="AL46" s="308"/>
      <c r="AM46" s="308"/>
      <c r="AN46" s="308"/>
      <c r="AO46" s="307"/>
      <c r="AP46" s="307"/>
      <c r="AQ46" s="307"/>
      <c r="AR46" s="307"/>
      <c r="AS46" s="307"/>
      <c r="AT46" s="143"/>
      <c r="AU46" s="300"/>
    </row>
    <row r="47" spans="1:158" s="297" customFormat="1" ht="34.5" customHeight="1" x14ac:dyDescent="0.25">
      <c r="A47" s="23">
        <v>37</v>
      </c>
      <c r="B47" s="447"/>
      <c r="C47" s="453"/>
      <c r="D47" s="403"/>
      <c r="E47" s="403"/>
      <c r="F47" s="454"/>
      <c r="G47" s="404"/>
      <c r="H47" s="299" t="s">
        <v>103</v>
      </c>
      <c r="I47" s="298" t="s">
        <v>104</v>
      </c>
      <c r="J47" s="142">
        <v>301</v>
      </c>
      <c r="K47" s="142"/>
      <c r="L47" s="308"/>
      <c r="M47" s="308"/>
      <c r="N47" s="308"/>
      <c r="O47" s="308"/>
      <c r="P47" s="308"/>
      <c r="Q47" s="308"/>
      <c r="R47" s="308"/>
      <c r="S47" s="308"/>
      <c r="T47" s="308"/>
      <c r="U47" s="308"/>
      <c r="V47" s="308"/>
      <c r="W47" s="308"/>
      <c r="X47" s="308"/>
      <c r="Y47" s="308"/>
      <c r="Z47" s="308"/>
      <c r="AA47" s="308"/>
      <c r="AB47" s="307"/>
      <c r="AC47" s="308"/>
      <c r="AD47" s="308"/>
      <c r="AE47" s="307"/>
      <c r="AF47" s="307"/>
      <c r="AG47" s="308"/>
      <c r="AH47" s="308"/>
      <c r="AI47" s="308"/>
      <c r="AJ47" s="308"/>
      <c r="AK47" s="308"/>
      <c r="AL47" s="308"/>
      <c r="AM47" s="308"/>
      <c r="AN47" s="308"/>
      <c r="AO47" s="307"/>
      <c r="AP47" s="307"/>
      <c r="AQ47" s="307"/>
      <c r="AR47" s="307"/>
      <c r="AS47" s="307"/>
      <c r="AT47" s="143"/>
      <c r="AU47" s="300"/>
    </row>
    <row r="48" spans="1:158" s="297" customFormat="1" ht="34.5" customHeight="1" x14ac:dyDescent="0.25">
      <c r="A48" s="295">
        <v>38</v>
      </c>
      <c r="B48" s="447"/>
      <c r="C48" s="453"/>
      <c r="D48" s="403"/>
      <c r="E48" s="403"/>
      <c r="F48" s="454"/>
      <c r="G48" s="404"/>
      <c r="H48" s="312" t="s">
        <v>105</v>
      </c>
      <c r="I48" s="298" t="s">
        <v>142</v>
      </c>
      <c r="J48" s="142">
        <v>57859</v>
      </c>
      <c r="K48" s="142">
        <v>57859</v>
      </c>
      <c r="L48" s="308"/>
      <c r="M48" s="308"/>
      <c r="N48" s="308"/>
      <c r="O48" s="308"/>
      <c r="P48" s="308"/>
      <c r="Q48" s="308"/>
      <c r="R48" s="308"/>
      <c r="S48" s="308"/>
      <c r="T48" s="308"/>
      <c r="U48" s="308"/>
      <c r="V48" s="308"/>
      <c r="W48" s="308"/>
      <c r="X48" s="308"/>
      <c r="Y48" s="308"/>
      <c r="Z48" s="308"/>
      <c r="AA48" s="308"/>
      <c r="AB48" s="307"/>
      <c r="AC48" s="308"/>
      <c r="AD48" s="308"/>
      <c r="AE48" s="307"/>
      <c r="AF48" s="307"/>
      <c r="AG48" s="308"/>
      <c r="AH48" s="308"/>
      <c r="AI48" s="308"/>
      <c r="AJ48" s="308"/>
      <c r="AK48" s="308"/>
      <c r="AL48" s="308"/>
      <c r="AM48" s="308"/>
      <c r="AN48" s="308"/>
      <c r="AO48" s="307"/>
      <c r="AP48" s="307"/>
      <c r="AQ48" s="307"/>
      <c r="AR48" s="307"/>
      <c r="AS48" s="307"/>
      <c r="AT48" s="143"/>
      <c r="AU48" s="300"/>
    </row>
    <row r="49" spans="1:60" s="297" customFormat="1" ht="51" customHeight="1" x14ac:dyDescent="0.25">
      <c r="A49" s="23">
        <v>39</v>
      </c>
      <c r="B49" s="447"/>
      <c r="C49" s="453"/>
      <c r="D49" s="403"/>
      <c r="E49" s="403"/>
      <c r="F49" s="454"/>
      <c r="G49" s="404"/>
      <c r="H49" s="312" t="s">
        <v>107</v>
      </c>
      <c r="I49" s="298" t="s">
        <v>143</v>
      </c>
      <c r="J49" s="142">
        <v>23</v>
      </c>
      <c r="K49" s="142"/>
      <c r="L49" s="308"/>
      <c r="M49" s="308"/>
      <c r="N49" s="308"/>
      <c r="O49" s="308"/>
      <c r="P49" s="308"/>
      <c r="Q49" s="308"/>
      <c r="R49" s="308"/>
      <c r="S49" s="308"/>
      <c r="T49" s="308"/>
      <c r="U49" s="308"/>
      <c r="V49" s="308"/>
      <c r="W49" s="308"/>
      <c r="X49" s="308"/>
      <c r="Y49" s="308"/>
      <c r="Z49" s="308"/>
      <c r="AA49" s="308"/>
      <c r="AB49" s="307"/>
      <c r="AC49" s="308"/>
      <c r="AD49" s="308"/>
      <c r="AE49" s="307"/>
      <c r="AF49" s="307"/>
      <c r="AG49" s="308"/>
      <c r="AH49" s="308"/>
      <c r="AI49" s="308"/>
      <c r="AJ49" s="308"/>
      <c r="AK49" s="308"/>
      <c r="AL49" s="308"/>
      <c r="AM49" s="308"/>
      <c r="AN49" s="308"/>
      <c r="AO49" s="307"/>
      <c r="AP49" s="307"/>
      <c r="AQ49" s="307"/>
      <c r="AR49" s="307"/>
      <c r="AS49" s="307"/>
      <c r="AT49" s="143"/>
      <c r="AU49" s="300"/>
    </row>
    <row r="50" spans="1:60" s="297" customFormat="1" ht="34.5" customHeight="1" x14ac:dyDescent="0.25">
      <c r="A50" s="295">
        <v>40</v>
      </c>
      <c r="B50" s="447"/>
      <c r="C50" s="453"/>
      <c r="D50" s="403"/>
      <c r="E50" s="403"/>
      <c r="F50" s="454"/>
      <c r="G50" s="404"/>
      <c r="H50" s="299" t="s">
        <v>109</v>
      </c>
      <c r="I50" s="298" t="s">
        <v>157</v>
      </c>
      <c r="J50" s="142">
        <v>1</v>
      </c>
      <c r="K50" s="142"/>
      <c r="L50" s="308"/>
      <c r="M50" s="308"/>
      <c r="N50" s="308"/>
      <c r="O50" s="308"/>
      <c r="P50" s="308"/>
      <c r="Q50" s="308"/>
      <c r="R50" s="308"/>
      <c r="S50" s="308"/>
      <c r="T50" s="308"/>
      <c r="U50" s="308"/>
      <c r="V50" s="308"/>
      <c r="W50" s="308"/>
      <c r="X50" s="308"/>
      <c r="Y50" s="308"/>
      <c r="Z50" s="308"/>
      <c r="AA50" s="308"/>
      <c r="AB50" s="307"/>
      <c r="AC50" s="308"/>
      <c r="AD50" s="308"/>
      <c r="AE50" s="307"/>
      <c r="AF50" s="307"/>
      <c r="AG50" s="308"/>
      <c r="AH50" s="308"/>
      <c r="AI50" s="308"/>
      <c r="AJ50" s="308"/>
      <c r="AK50" s="308"/>
      <c r="AL50" s="308"/>
      <c r="AM50" s="308"/>
      <c r="AN50" s="308"/>
      <c r="AO50" s="307"/>
      <c r="AP50" s="307"/>
      <c r="AQ50" s="307"/>
      <c r="AR50" s="307"/>
      <c r="AS50" s="307"/>
      <c r="AT50" s="143"/>
      <c r="AU50" s="300"/>
    </row>
    <row r="51" spans="1:60" s="297" customFormat="1" ht="58.5" customHeight="1" x14ac:dyDescent="0.25">
      <c r="A51" s="23">
        <v>41</v>
      </c>
      <c r="B51" s="447"/>
      <c r="C51" s="453"/>
      <c r="D51" s="403"/>
      <c r="E51" s="403"/>
      <c r="F51" s="454"/>
      <c r="G51" s="404"/>
      <c r="H51" s="299" t="s">
        <v>111</v>
      </c>
      <c r="I51" s="298" t="s">
        <v>144</v>
      </c>
      <c r="J51" s="142">
        <v>10290</v>
      </c>
      <c r="K51" s="142"/>
      <c r="L51" s="308"/>
      <c r="M51" s="308"/>
      <c r="N51" s="308"/>
      <c r="O51" s="308"/>
      <c r="P51" s="308"/>
      <c r="Q51" s="308"/>
      <c r="R51" s="308"/>
      <c r="S51" s="308"/>
      <c r="T51" s="308"/>
      <c r="U51" s="308"/>
      <c r="V51" s="308"/>
      <c r="W51" s="308"/>
      <c r="X51" s="308"/>
      <c r="Y51" s="308"/>
      <c r="Z51" s="308"/>
      <c r="AA51" s="308"/>
      <c r="AB51" s="307"/>
      <c r="AC51" s="308"/>
      <c r="AD51" s="308"/>
      <c r="AE51" s="307"/>
      <c r="AF51" s="307"/>
      <c r="AG51" s="308"/>
      <c r="AH51" s="308"/>
      <c r="AI51" s="308"/>
      <c r="AJ51" s="308"/>
      <c r="AK51" s="308"/>
      <c r="AL51" s="308"/>
      <c r="AM51" s="308"/>
      <c r="AN51" s="308"/>
      <c r="AO51" s="307"/>
      <c r="AP51" s="307"/>
      <c r="AQ51" s="307"/>
      <c r="AR51" s="307"/>
      <c r="AS51" s="307"/>
      <c r="AT51" s="143"/>
      <c r="AU51" s="300"/>
    </row>
    <row r="52" spans="1:60" s="297" customFormat="1" ht="49.5" customHeight="1" x14ac:dyDescent="0.25">
      <c r="A52" s="295">
        <v>42</v>
      </c>
      <c r="B52" s="447"/>
      <c r="C52" s="453"/>
      <c r="D52" s="403"/>
      <c r="E52" s="403"/>
      <c r="F52" s="454"/>
      <c r="G52" s="404"/>
      <c r="H52" s="312" t="s">
        <v>113</v>
      </c>
      <c r="I52" s="298" t="s">
        <v>145</v>
      </c>
      <c r="J52" s="142">
        <v>37308</v>
      </c>
      <c r="K52" s="142"/>
      <c r="L52" s="308"/>
      <c r="M52" s="308"/>
      <c r="N52" s="308"/>
      <c r="O52" s="308"/>
      <c r="P52" s="308"/>
      <c r="Q52" s="308"/>
      <c r="R52" s="308"/>
      <c r="S52" s="308"/>
      <c r="T52" s="308"/>
      <c r="U52" s="308"/>
      <c r="V52" s="308"/>
      <c r="W52" s="308"/>
      <c r="X52" s="308"/>
      <c r="Y52" s="308"/>
      <c r="Z52" s="308"/>
      <c r="AA52" s="308"/>
      <c r="AB52" s="307"/>
      <c r="AC52" s="308"/>
      <c r="AD52" s="308"/>
      <c r="AE52" s="307"/>
      <c r="AF52" s="307"/>
      <c r="AG52" s="308"/>
      <c r="AH52" s="308"/>
      <c r="AI52" s="308"/>
      <c r="AJ52" s="308"/>
      <c r="AK52" s="308"/>
      <c r="AL52" s="308"/>
      <c r="AM52" s="308"/>
      <c r="AN52" s="308"/>
      <c r="AO52" s="307"/>
      <c r="AP52" s="307"/>
      <c r="AQ52" s="307"/>
      <c r="AR52" s="307"/>
      <c r="AS52" s="307"/>
      <c r="AT52" s="143"/>
      <c r="AU52" s="300"/>
    </row>
    <row r="53" spans="1:60" s="296" customFormat="1" ht="51.75" customHeight="1" x14ac:dyDescent="0.25">
      <c r="A53" s="23">
        <v>43</v>
      </c>
      <c r="B53" s="447"/>
      <c r="C53" s="453"/>
      <c r="D53" s="403"/>
      <c r="E53" s="403"/>
      <c r="F53" s="454"/>
      <c r="G53" s="404"/>
      <c r="H53" s="312" t="s">
        <v>115</v>
      </c>
      <c r="I53" s="298" t="s">
        <v>146</v>
      </c>
      <c r="J53" s="147">
        <v>35691</v>
      </c>
      <c r="K53" s="147"/>
      <c r="L53" s="64"/>
      <c r="M53" s="50"/>
      <c r="N53" s="64"/>
      <c r="O53" s="64"/>
      <c r="P53" s="64"/>
      <c r="Q53" s="64"/>
      <c r="R53" s="64"/>
      <c r="S53" s="64"/>
      <c r="T53" s="148"/>
      <c r="U53" s="64"/>
      <c r="V53" s="64"/>
      <c r="W53" s="64"/>
      <c r="X53" s="64"/>
      <c r="Y53" s="64"/>
      <c r="Z53" s="64"/>
      <c r="AA53" s="64"/>
      <c r="AB53" s="149"/>
      <c r="AC53" s="50"/>
      <c r="AD53" s="50"/>
      <c r="AE53" s="120"/>
      <c r="AF53" s="120"/>
      <c r="AG53" s="50"/>
      <c r="AH53" s="50"/>
      <c r="AI53" s="50"/>
      <c r="AJ53" s="50"/>
      <c r="AK53" s="50"/>
      <c r="AL53" s="50"/>
      <c r="AM53" s="50"/>
      <c r="AN53" s="50"/>
      <c r="AO53" s="120"/>
      <c r="AP53" s="120"/>
      <c r="AQ53" s="120"/>
      <c r="AR53" s="120"/>
      <c r="AS53" s="120"/>
      <c r="AT53" s="51"/>
      <c r="AU53" s="305"/>
      <c r="AV53" s="319"/>
      <c r="AW53" s="319"/>
      <c r="AX53" s="319"/>
      <c r="AY53" s="319"/>
      <c r="AZ53" s="319"/>
      <c r="BA53" s="319"/>
      <c r="BB53" s="319"/>
      <c r="BC53" s="319"/>
      <c r="BD53" s="319"/>
      <c r="BE53" s="319"/>
      <c r="BF53" s="319"/>
      <c r="BG53" s="319"/>
      <c r="BH53" s="319"/>
    </row>
    <row r="54" spans="1:60" s="296" customFormat="1" ht="34.5" customHeight="1" x14ac:dyDescent="0.25">
      <c r="A54" s="295">
        <v>44</v>
      </c>
      <c r="B54" s="447"/>
      <c r="C54" s="453"/>
      <c r="D54" s="403"/>
      <c r="E54" s="403"/>
      <c r="F54" s="454"/>
      <c r="G54" s="404"/>
      <c r="H54" s="312" t="s">
        <v>117</v>
      </c>
      <c r="I54" s="300" t="s">
        <v>147</v>
      </c>
      <c r="J54" s="147">
        <v>14470</v>
      </c>
      <c r="K54" s="147"/>
      <c r="L54" s="64"/>
      <c r="M54" s="50"/>
      <c r="N54" s="64"/>
      <c r="O54" s="64"/>
      <c r="P54" s="64"/>
      <c r="Q54" s="64"/>
      <c r="R54" s="64"/>
      <c r="S54" s="64"/>
      <c r="T54" s="148"/>
      <c r="U54" s="64"/>
      <c r="V54" s="64"/>
      <c r="W54" s="64"/>
      <c r="X54" s="64"/>
      <c r="Y54" s="64"/>
      <c r="Z54" s="64"/>
      <c r="AA54" s="64"/>
      <c r="AB54" s="149"/>
      <c r="AC54" s="50"/>
      <c r="AD54" s="50"/>
      <c r="AE54" s="120"/>
      <c r="AF54" s="120"/>
      <c r="AG54" s="50"/>
      <c r="AH54" s="50"/>
      <c r="AI54" s="50"/>
      <c r="AJ54" s="50"/>
      <c r="AK54" s="50"/>
      <c r="AL54" s="50"/>
      <c r="AM54" s="50"/>
      <c r="AN54" s="50"/>
      <c r="AO54" s="120"/>
      <c r="AP54" s="120"/>
      <c r="AQ54" s="120"/>
      <c r="AR54" s="120"/>
      <c r="AS54" s="120"/>
      <c r="AT54" s="150"/>
      <c r="AU54" s="305"/>
      <c r="AV54" s="319"/>
      <c r="AW54" s="319"/>
      <c r="AX54" s="319"/>
      <c r="AY54" s="319"/>
      <c r="AZ54" s="319"/>
      <c r="BA54" s="319"/>
      <c r="BB54" s="319"/>
      <c r="BC54" s="319"/>
      <c r="BD54" s="319"/>
      <c r="BE54" s="319"/>
      <c r="BF54" s="319"/>
      <c r="BG54" s="319"/>
      <c r="BH54" s="319"/>
    </row>
    <row r="55" spans="1:60" s="331" customFormat="1" ht="34.5" customHeight="1" x14ac:dyDescent="0.25">
      <c r="A55" s="332"/>
      <c r="B55" s="479"/>
      <c r="C55" s="479"/>
      <c r="D55" s="479"/>
      <c r="E55" s="479"/>
      <c r="F55" s="479"/>
      <c r="G55" s="479"/>
      <c r="H55" s="333"/>
      <c r="I55" s="328" t="s">
        <v>69</v>
      </c>
      <c r="J55" s="322">
        <f>J41+J43+J44+J45+J46+J47+J48+J49+J50+J51+J52+J53+J54</f>
        <v>237913</v>
      </c>
      <c r="K55" s="322">
        <f>K41+K43+K44+K45+K46+K47+K48+K49+K50+K51+K52+K53+K54</f>
        <v>57859</v>
      </c>
      <c r="L55" s="322">
        <f>L41+L43+L44+L45+L46+L47+L48+L49+L50+L51+L52+L53+L54</f>
        <v>0</v>
      </c>
      <c r="M55" s="322">
        <f>M41+M43+M44+M45+M46+M47+M48+M49+M50+M51+M52+M53+M54</f>
        <v>0</v>
      </c>
      <c r="N55" s="322">
        <f t="shared" ref="N55:AS55" si="5">N41+N42+N43+N44+N45+N46+N47+N48+N49+N50+N51+N52+N53+N54</f>
        <v>533.79999999999995</v>
      </c>
      <c r="O55" s="322">
        <f t="shared" si="5"/>
        <v>0</v>
      </c>
      <c r="P55" s="322">
        <f t="shared" si="5"/>
        <v>533.79999999999995</v>
      </c>
      <c r="Q55" s="322">
        <f t="shared" si="5"/>
        <v>533.79999999999995</v>
      </c>
      <c r="R55" s="322">
        <f t="shared" si="5"/>
        <v>0</v>
      </c>
      <c r="S55" s="322">
        <f t="shared" si="5"/>
        <v>0</v>
      </c>
      <c r="T55" s="322">
        <f t="shared" si="5"/>
        <v>533.79999999999995</v>
      </c>
      <c r="U55" s="322">
        <f t="shared" si="5"/>
        <v>0</v>
      </c>
      <c r="V55" s="322">
        <f t="shared" si="5"/>
        <v>0</v>
      </c>
      <c r="W55" s="322">
        <f t="shared" si="5"/>
        <v>0</v>
      </c>
      <c r="X55" s="322">
        <f t="shared" si="5"/>
        <v>0</v>
      </c>
      <c r="Y55" s="322">
        <f t="shared" si="5"/>
        <v>0</v>
      </c>
      <c r="Z55" s="322">
        <f t="shared" si="5"/>
        <v>0</v>
      </c>
      <c r="AA55" s="322">
        <f t="shared" si="5"/>
        <v>0</v>
      </c>
      <c r="AB55" s="322">
        <f t="shared" si="5"/>
        <v>0</v>
      </c>
      <c r="AC55" s="322">
        <f t="shared" si="5"/>
        <v>0</v>
      </c>
      <c r="AD55" s="322">
        <f t="shared" si="5"/>
        <v>0</v>
      </c>
      <c r="AE55" s="322">
        <f t="shared" si="5"/>
        <v>0</v>
      </c>
      <c r="AF55" s="322">
        <f t="shared" si="5"/>
        <v>0</v>
      </c>
      <c r="AG55" s="322">
        <f t="shared" si="5"/>
        <v>533.79999999999995</v>
      </c>
      <c r="AH55" s="322">
        <f t="shared" si="5"/>
        <v>533.79999999999995</v>
      </c>
      <c r="AI55" s="322">
        <f t="shared" si="5"/>
        <v>533.79999999999995</v>
      </c>
      <c r="AJ55" s="322">
        <f t="shared" si="5"/>
        <v>0</v>
      </c>
      <c r="AK55" s="322">
        <f t="shared" si="5"/>
        <v>0</v>
      </c>
      <c r="AL55" s="322">
        <f t="shared" si="5"/>
        <v>0</v>
      </c>
      <c r="AM55" s="322">
        <f t="shared" si="5"/>
        <v>0</v>
      </c>
      <c r="AN55" s="322">
        <f t="shared" si="5"/>
        <v>0</v>
      </c>
      <c r="AO55" s="322">
        <f t="shared" si="5"/>
        <v>0</v>
      </c>
      <c r="AP55" s="322">
        <f t="shared" si="5"/>
        <v>0</v>
      </c>
      <c r="AQ55" s="322">
        <f t="shared" si="5"/>
        <v>0</v>
      </c>
      <c r="AR55" s="322">
        <f t="shared" si="5"/>
        <v>0</v>
      </c>
      <c r="AS55" s="322">
        <f t="shared" si="5"/>
        <v>0</v>
      </c>
      <c r="AT55" s="334"/>
      <c r="AU55" s="327"/>
    </row>
    <row r="56" spans="1:60" s="320" customFormat="1" ht="47.25" customHeight="1" x14ac:dyDescent="0.25">
      <c r="A56" s="151" t="s">
        <v>312</v>
      </c>
      <c r="B56" s="404">
        <v>2017</v>
      </c>
      <c r="C56" s="421" t="s">
        <v>158</v>
      </c>
      <c r="D56" s="446"/>
      <c r="E56" s="446"/>
      <c r="F56" s="446"/>
      <c r="G56" s="404" t="s">
        <v>286</v>
      </c>
      <c r="H56" s="299" t="s">
        <v>92</v>
      </c>
      <c r="I56" s="308" t="s">
        <v>159</v>
      </c>
      <c r="J56" s="308"/>
      <c r="K56" s="308"/>
      <c r="L56" s="308"/>
      <c r="M56" s="308"/>
      <c r="N56" s="64"/>
      <c r="O56" s="64"/>
      <c r="P56" s="64"/>
      <c r="Q56" s="64"/>
      <c r="R56" s="64"/>
      <c r="S56" s="64"/>
      <c r="T56" s="64"/>
      <c r="U56" s="64"/>
      <c r="V56" s="64"/>
      <c r="W56" s="64"/>
      <c r="X56" s="64"/>
      <c r="Y56" s="64"/>
      <c r="Z56" s="64"/>
      <c r="AA56" s="64"/>
      <c r="AB56" s="64"/>
      <c r="AC56" s="64"/>
      <c r="AD56" s="64"/>
      <c r="AE56" s="64"/>
      <c r="AF56" s="64"/>
      <c r="AG56" s="64"/>
      <c r="AH56" s="64"/>
      <c r="AI56" s="64"/>
      <c r="AJ56" s="64">
        <v>5</v>
      </c>
      <c r="AK56" s="64"/>
      <c r="AL56" s="64">
        <v>5</v>
      </c>
      <c r="AM56" s="64"/>
      <c r="AN56" s="64"/>
      <c r="AO56" s="64"/>
      <c r="AP56" s="64"/>
      <c r="AQ56" s="64"/>
      <c r="AR56" s="64"/>
      <c r="AS56" s="64"/>
      <c r="AT56" s="459" t="s">
        <v>378</v>
      </c>
      <c r="AU56" s="453" t="s">
        <v>123</v>
      </c>
      <c r="AV56" s="475"/>
      <c r="AW56" s="476"/>
      <c r="AX56" s="476"/>
      <c r="AY56" s="476"/>
      <c r="AZ56" s="476"/>
      <c r="BA56" s="476"/>
      <c r="BB56" s="476"/>
      <c r="BC56" s="476"/>
    </row>
    <row r="57" spans="1:60" s="320" customFormat="1" ht="34.5" customHeight="1" x14ac:dyDescent="0.25">
      <c r="A57" s="151" t="s">
        <v>287</v>
      </c>
      <c r="B57" s="404"/>
      <c r="C57" s="421"/>
      <c r="D57" s="446"/>
      <c r="E57" s="446"/>
      <c r="F57" s="446"/>
      <c r="G57" s="404"/>
      <c r="H57" s="299" t="s">
        <v>160</v>
      </c>
      <c r="I57" s="308" t="s">
        <v>161</v>
      </c>
      <c r="J57" s="308"/>
      <c r="K57" s="308"/>
      <c r="L57" s="308"/>
      <c r="M57" s="308"/>
      <c r="N57" s="64"/>
      <c r="O57" s="64"/>
      <c r="P57" s="64"/>
      <c r="Q57" s="64"/>
      <c r="R57" s="64"/>
      <c r="S57" s="64"/>
      <c r="T57" s="64"/>
      <c r="U57" s="64"/>
      <c r="V57" s="64"/>
      <c r="W57" s="64"/>
      <c r="X57" s="64"/>
      <c r="Y57" s="64"/>
      <c r="Z57" s="64"/>
      <c r="AA57" s="64"/>
      <c r="AB57" s="64"/>
      <c r="AC57" s="64"/>
      <c r="AD57" s="64"/>
      <c r="AE57" s="64"/>
      <c r="AF57" s="64"/>
      <c r="AG57" s="64"/>
      <c r="AH57" s="64"/>
      <c r="AI57" s="64"/>
      <c r="AJ57" s="64">
        <v>5</v>
      </c>
      <c r="AK57" s="64"/>
      <c r="AL57" s="64">
        <v>5</v>
      </c>
      <c r="AM57" s="64"/>
      <c r="AN57" s="64"/>
      <c r="AO57" s="64"/>
      <c r="AP57" s="64"/>
      <c r="AQ57" s="64"/>
      <c r="AR57" s="64"/>
      <c r="AS57" s="64"/>
      <c r="AT57" s="462"/>
      <c r="AU57" s="453"/>
      <c r="AV57" s="475"/>
      <c r="AW57" s="476"/>
      <c r="AX57" s="476"/>
      <c r="AY57" s="476"/>
      <c r="AZ57" s="476"/>
      <c r="BA57" s="476"/>
      <c r="BB57" s="476"/>
      <c r="BC57" s="476"/>
    </row>
    <row r="58" spans="1:60" s="320" customFormat="1" ht="34.5" customHeight="1" x14ac:dyDescent="0.25">
      <c r="A58" s="151" t="s">
        <v>288</v>
      </c>
      <c r="B58" s="404"/>
      <c r="C58" s="421"/>
      <c r="D58" s="446"/>
      <c r="E58" s="446"/>
      <c r="F58" s="446"/>
      <c r="G58" s="404"/>
      <c r="H58" s="299" t="s">
        <v>162</v>
      </c>
      <c r="I58" s="308" t="s">
        <v>163</v>
      </c>
      <c r="J58" s="308"/>
      <c r="K58" s="308"/>
      <c r="L58" s="308"/>
      <c r="M58" s="308"/>
      <c r="N58" s="64"/>
      <c r="O58" s="64"/>
      <c r="P58" s="64"/>
      <c r="Q58" s="64"/>
      <c r="R58" s="64"/>
      <c r="S58" s="64"/>
      <c r="T58" s="64"/>
      <c r="U58" s="64"/>
      <c r="V58" s="64"/>
      <c r="W58" s="64"/>
      <c r="X58" s="64"/>
      <c r="Y58" s="64"/>
      <c r="Z58" s="64"/>
      <c r="AA58" s="64"/>
      <c r="AB58" s="64"/>
      <c r="AC58" s="64"/>
      <c r="AD58" s="64"/>
      <c r="AE58" s="64"/>
      <c r="AF58" s="64"/>
      <c r="AG58" s="64"/>
      <c r="AH58" s="64"/>
      <c r="AI58" s="64"/>
      <c r="AJ58" s="64">
        <v>4</v>
      </c>
      <c r="AK58" s="64"/>
      <c r="AL58" s="64">
        <v>4</v>
      </c>
      <c r="AM58" s="64"/>
      <c r="AN58" s="64"/>
      <c r="AO58" s="64"/>
      <c r="AP58" s="64"/>
      <c r="AQ58" s="64"/>
      <c r="AR58" s="64"/>
      <c r="AS58" s="64"/>
      <c r="AT58" s="462"/>
      <c r="AU58" s="453"/>
      <c r="AV58" s="475"/>
      <c r="AW58" s="476"/>
      <c r="AX58" s="476"/>
      <c r="AY58" s="476"/>
      <c r="AZ58" s="476"/>
      <c r="BA58" s="476"/>
      <c r="BB58" s="476"/>
      <c r="BC58" s="476"/>
    </row>
    <row r="59" spans="1:60" s="320" customFormat="1" ht="61.5" customHeight="1" x14ac:dyDescent="0.25">
      <c r="A59" s="151" t="s">
        <v>289</v>
      </c>
      <c r="B59" s="404"/>
      <c r="C59" s="421"/>
      <c r="D59" s="446"/>
      <c r="E59" s="446"/>
      <c r="F59" s="446"/>
      <c r="G59" s="404"/>
      <c r="H59" s="299" t="s">
        <v>164</v>
      </c>
      <c r="I59" s="308" t="s">
        <v>165</v>
      </c>
      <c r="J59" s="308"/>
      <c r="K59" s="308"/>
      <c r="L59" s="308"/>
      <c r="M59" s="308"/>
      <c r="N59" s="64"/>
      <c r="O59" s="64"/>
      <c r="P59" s="64"/>
      <c r="Q59" s="64"/>
      <c r="R59" s="64"/>
      <c r="S59" s="64"/>
      <c r="T59" s="64"/>
      <c r="U59" s="64"/>
      <c r="V59" s="64"/>
      <c r="W59" s="64"/>
      <c r="X59" s="64"/>
      <c r="Y59" s="64"/>
      <c r="Z59" s="64"/>
      <c r="AA59" s="64"/>
      <c r="AB59" s="64"/>
      <c r="AC59" s="64"/>
      <c r="AD59" s="64"/>
      <c r="AE59" s="64"/>
      <c r="AF59" s="64"/>
      <c r="AG59" s="64"/>
      <c r="AH59" s="64"/>
      <c r="AI59" s="64"/>
      <c r="AJ59" s="64">
        <v>5</v>
      </c>
      <c r="AK59" s="64"/>
      <c r="AL59" s="64">
        <v>5</v>
      </c>
      <c r="AM59" s="64"/>
      <c r="AN59" s="64"/>
      <c r="AO59" s="64"/>
      <c r="AP59" s="64"/>
      <c r="AQ59" s="64"/>
      <c r="AR59" s="64"/>
      <c r="AS59" s="64"/>
      <c r="AT59" s="462"/>
      <c r="AU59" s="453"/>
    </row>
    <row r="60" spans="1:60" s="320" customFormat="1" ht="363" customHeight="1" x14ac:dyDescent="0.25">
      <c r="A60" s="151" t="s">
        <v>290</v>
      </c>
      <c r="B60" s="404"/>
      <c r="C60" s="421"/>
      <c r="D60" s="446"/>
      <c r="E60" s="446"/>
      <c r="F60" s="446"/>
      <c r="G60" s="404"/>
      <c r="H60" s="151" t="s">
        <v>109</v>
      </c>
      <c r="I60" s="308" t="s">
        <v>104</v>
      </c>
      <c r="J60" s="308"/>
      <c r="K60" s="308"/>
      <c r="L60" s="308"/>
      <c r="M60" s="308"/>
      <c r="N60" s="64"/>
      <c r="O60" s="64"/>
      <c r="P60" s="64"/>
      <c r="Q60" s="64"/>
      <c r="R60" s="64"/>
      <c r="S60" s="64"/>
      <c r="T60" s="64"/>
      <c r="U60" s="64"/>
      <c r="V60" s="64"/>
      <c r="W60" s="64"/>
      <c r="X60" s="64"/>
      <c r="Y60" s="64"/>
      <c r="Z60" s="64"/>
      <c r="AA60" s="64"/>
      <c r="AB60" s="64"/>
      <c r="AC60" s="64"/>
      <c r="AD60" s="64"/>
      <c r="AE60" s="64"/>
      <c r="AF60" s="64"/>
      <c r="AG60" s="64"/>
      <c r="AH60" s="64"/>
      <c r="AI60" s="64"/>
      <c r="AJ60" s="64">
        <v>5</v>
      </c>
      <c r="AK60" s="64"/>
      <c r="AL60" s="64">
        <v>5</v>
      </c>
      <c r="AM60" s="64"/>
      <c r="AN60" s="64"/>
      <c r="AO60" s="64"/>
      <c r="AP60" s="64"/>
      <c r="AQ60" s="64"/>
      <c r="AR60" s="64"/>
      <c r="AS60" s="64"/>
      <c r="AT60" s="462"/>
      <c r="AU60" s="453"/>
    </row>
    <row r="61" spans="1:60" s="320" customFormat="1" ht="141" customHeight="1" x14ac:dyDescent="0.25">
      <c r="A61" s="151" t="s">
        <v>291</v>
      </c>
      <c r="B61" s="404"/>
      <c r="C61" s="421"/>
      <c r="D61" s="446"/>
      <c r="E61" s="446"/>
      <c r="F61" s="446"/>
      <c r="G61" s="404"/>
      <c r="H61" s="151" t="s">
        <v>166</v>
      </c>
      <c r="I61" s="308" t="s">
        <v>167</v>
      </c>
      <c r="J61" s="308"/>
      <c r="K61" s="308"/>
      <c r="L61" s="308"/>
      <c r="M61" s="308"/>
      <c r="N61" s="64"/>
      <c r="O61" s="64"/>
      <c r="P61" s="64"/>
      <c r="Q61" s="64"/>
      <c r="R61" s="64"/>
      <c r="S61" s="64"/>
      <c r="T61" s="64"/>
      <c r="U61" s="64"/>
      <c r="V61" s="64"/>
      <c r="W61" s="64"/>
      <c r="X61" s="64"/>
      <c r="Y61" s="64"/>
      <c r="Z61" s="64"/>
      <c r="AA61" s="64"/>
      <c r="AB61" s="64"/>
      <c r="AC61" s="64"/>
      <c r="AD61" s="64"/>
      <c r="AE61" s="64"/>
      <c r="AF61" s="64"/>
      <c r="AG61" s="64"/>
      <c r="AH61" s="64"/>
      <c r="AI61" s="64"/>
      <c r="AJ61" s="64">
        <v>1</v>
      </c>
      <c r="AK61" s="64">
        <v>4058</v>
      </c>
      <c r="AL61" s="64">
        <v>1</v>
      </c>
      <c r="AM61" s="64">
        <v>4058</v>
      </c>
      <c r="AN61" s="64"/>
      <c r="AO61" s="64"/>
      <c r="AP61" s="64"/>
      <c r="AQ61" s="64"/>
      <c r="AR61" s="64"/>
      <c r="AS61" s="64"/>
      <c r="AT61" s="152" t="s">
        <v>327</v>
      </c>
      <c r="AU61" s="153" t="s">
        <v>123</v>
      </c>
    </row>
    <row r="62" spans="1:60" s="335" customFormat="1" ht="34.5" customHeight="1" x14ac:dyDescent="0.25">
      <c r="A62" s="151"/>
      <c r="B62" s="457" t="s">
        <v>29</v>
      </c>
      <c r="C62" s="457"/>
      <c r="D62" s="457"/>
      <c r="E62" s="457"/>
      <c r="F62" s="457"/>
      <c r="G62" s="457"/>
      <c r="H62" s="457"/>
      <c r="I62" s="322"/>
      <c r="J62" s="322">
        <f>J56+J57+J58+J59+J60+J61</f>
        <v>0</v>
      </c>
      <c r="K62" s="322">
        <f t="shared" ref="K62:AS62" si="6">K56+K57+K58+K59+K60+K61</f>
        <v>0</v>
      </c>
      <c r="L62" s="322">
        <f t="shared" si="6"/>
        <v>0</v>
      </c>
      <c r="M62" s="322">
        <f t="shared" si="6"/>
        <v>0</v>
      </c>
      <c r="N62" s="322">
        <f t="shared" si="6"/>
        <v>0</v>
      </c>
      <c r="O62" s="322">
        <f t="shared" si="6"/>
        <v>0</v>
      </c>
      <c r="P62" s="322">
        <f t="shared" si="6"/>
        <v>0</v>
      </c>
      <c r="Q62" s="322">
        <f t="shared" si="6"/>
        <v>0</v>
      </c>
      <c r="R62" s="322">
        <f t="shared" si="6"/>
        <v>0</v>
      </c>
      <c r="S62" s="322">
        <f t="shared" si="6"/>
        <v>0</v>
      </c>
      <c r="T62" s="322">
        <f t="shared" si="6"/>
        <v>0</v>
      </c>
      <c r="U62" s="322">
        <f t="shared" si="6"/>
        <v>0</v>
      </c>
      <c r="V62" s="322">
        <f t="shared" si="6"/>
        <v>0</v>
      </c>
      <c r="W62" s="322">
        <f t="shared" si="6"/>
        <v>0</v>
      </c>
      <c r="X62" s="322">
        <f t="shared" si="6"/>
        <v>0</v>
      </c>
      <c r="Y62" s="322">
        <f t="shared" si="6"/>
        <v>0</v>
      </c>
      <c r="Z62" s="322">
        <f t="shared" si="6"/>
        <v>0</v>
      </c>
      <c r="AA62" s="322">
        <f t="shared" si="6"/>
        <v>0</v>
      </c>
      <c r="AB62" s="322">
        <f t="shared" si="6"/>
        <v>0</v>
      </c>
      <c r="AC62" s="322">
        <f t="shared" si="6"/>
        <v>0</v>
      </c>
      <c r="AD62" s="322">
        <f t="shared" si="6"/>
        <v>0</v>
      </c>
      <c r="AE62" s="322">
        <f t="shared" si="6"/>
        <v>0</v>
      </c>
      <c r="AF62" s="322">
        <f t="shared" si="6"/>
        <v>0</v>
      </c>
      <c r="AG62" s="322">
        <f t="shared" si="6"/>
        <v>0</v>
      </c>
      <c r="AH62" s="322">
        <f t="shared" si="6"/>
        <v>0</v>
      </c>
      <c r="AI62" s="322">
        <f t="shared" si="6"/>
        <v>0</v>
      </c>
      <c r="AJ62" s="322">
        <f t="shared" si="6"/>
        <v>25</v>
      </c>
      <c r="AK62" s="322">
        <f t="shared" si="6"/>
        <v>4058</v>
      </c>
      <c r="AL62" s="322">
        <f t="shared" si="6"/>
        <v>25</v>
      </c>
      <c r="AM62" s="322">
        <f t="shared" si="6"/>
        <v>4058</v>
      </c>
      <c r="AN62" s="322">
        <f t="shared" si="6"/>
        <v>0</v>
      </c>
      <c r="AO62" s="322">
        <f t="shared" si="6"/>
        <v>0</v>
      </c>
      <c r="AP62" s="322">
        <f t="shared" si="6"/>
        <v>0</v>
      </c>
      <c r="AQ62" s="322">
        <f t="shared" si="6"/>
        <v>0</v>
      </c>
      <c r="AR62" s="322">
        <f t="shared" si="6"/>
        <v>0</v>
      </c>
      <c r="AS62" s="322">
        <f t="shared" si="6"/>
        <v>0</v>
      </c>
      <c r="AT62" s="323"/>
      <c r="AU62" s="324"/>
    </row>
    <row r="63" spans="1:60" s="320" customFormat="1" ht="51" customHeight="1" x14ac:dyDescent="0.25">
      <c r="A63" s="151" t="s">
        <v>292</v>
      </c>
      <c r="B63" s="404" t="s">
        <v>168</v>
      </c>
      <c r="C63" s="421" t="s">
        <v>158</v>
      </c>
      <c r="D63" s="446"/>
      <c r="E63" s="446"/>
      <c r="F63" s="446"/>
      <c r="G63" s="404" t="s">
        <v>286</v>
      </c>
      <c r="H63" s="299" t="s">
        <v>92</v>
      </c>
      <c r="I63" s="308" t="s">
        <v>159</v>
      </c>
      <c r="J63" s="308"/>
      <c r="K63" s="308"/>
      <c r="L63" s="308"/>
      <c r="M63" s="308"/>
      <c r="N63" s="64"/>
      <c r="O63" s="64"/>
      <c r="P63" s="64"/>
      <c r="Q63" s="64"/>
      <c r="R63" s="64"/>
      <c r="S63" s="64"/>
      <c r="T63" s="64"/>
      <c r="U63" s="64"/>
      <c r="V63" s="64"/>
      <c r="W63" s="64"/>
      <c r="X63" s="64"/>
      <c r="Y63" s="64"/>
      <c r="Z63" s="64"/>
      <c r="AA63" s="64"/>
      <c r="AB63" s="64"/>
      <c r="AC63" s="64"/>
      <c r="AD63" s="64"/>
      <c r="AE63" s="64"/>
      <c r="AF63" s="64"/>
      <c r="AG63" s="64"/>
      <c r="AH63" s="64"/>
      <c r="AI63" s="64"/>
      <c r="AJ63" s="64">
        <v>7</v>
      </c>
      <c r="AK63" s="64"/>
      <c r="AL63" s="64">
        <v>7</v>
      </c>
      <c r="AM63" s="64"/>
      <c r="AN63" s="64"/>
      <c r="AO63" s="64"/>
      <c r="AP63" s="64"/>
      <c r="AQ63" s="64"/>
      <c r="AR63" s="64"/>
      <c r="AS63" s="64"/>
      <c r="AT63" s="459" t="s">
        <v>379</v>
      </c>
      <c r="AU63" s="450" t="s">
        <v>123</v>
      </c>
      <c r="AV63" s="475"/>
      <c r="AW63" s="476"/>
      <c r="AX63" s="476"/>
      <c r="AY63" s="476"/>
      <c r="AZ63" s="476"/>
      <c r="BA63" s="476"/>
      <c r="BB63" s="476"/>
      <c r="BC63" s="476"/>
    </row>
    <row r="64" spans="1:60" s="320" customFormat="1" ht="34.5" customHeight="1" x14ac:dyDescent="0.25">
      <c r="A64" s="151" t="s">
        <v>293</v>
      </c>
      <c r="B64" s="404"/>
      <c r="C64" s="421"/>
      <c r="D64" s="446"/>
      <c r="E64" s="446"/>
      <c r="F64" s="446"/>
      <c r="G64" s="404"/>
      <c r="H64" s="299" t="s">
        <v>160</v>
      </c>
      <c r="I64" s="308" t="s">
        <v>161</v>
      </c>
      <c r="J64" s="308"/>
      <c r="K64" s="308"/>
      <c r="L64" s="308"/>
      <c r="M64" s="308"/>
      <c r="N64" s="64"/>
      <c r="O64" s="64"/>
      <c r="P64" s="64"/>
      <c r="Q64" s="64"/>
      <c r="R64" s="64"/>
      <c r="S64" s="64"/>
      <c r="T64" s="64"/>
      <c r="U64" s="64"/>
      <c r="V64" s="64"/>
      <c r="W64" s="64"/>
      <c r="X64" s="64"/>
      <c r="Y64" s="64"/>
      <c r="Z64" s="64"/>
      <c r="AA64" s="64"/>
      <c r="AB64" s="64"/>
      <c r="AC64" s="64"/>
      <c r="AD64" s="64"/>
      <c r="AE64" s="64"/>
      <c r="AF64" s="64"/>
      <c r="AG64" s="64"/>
      <c r="AH64" s="64"/>
      <c r="AI64" s="64"/>
      <c r="AJ64" s="64">
        <v>5</v>
      </c>
      <c r="AK64" s="64"/>
      <c r="AL64" s="64">
        <v>5</v>
      </c>
      <c r="AM64" s="64"/>
      <c r="AN64" s="64"/>
      <c r="AO64" s="64"/>
      <c r="AP64" s="64"/>
      <c r="AQ64" s="64"/>
      <c r="AR64" s="64"/>
      <c r="AS64" s="64"/>
      <c r="AT64" s="462"/>
      <c r="AU64" s="451"/>
    </row>
    <row r="65" spans="1:47" s="320" customFormat="1" ht="34.5" customHeight="1" x14ac:dyDescent="0.25">
      <c r="A65" s="151" t="s">
        <v>294</v>
      </c>
      <c r="B65" s="404"/>
      <c r="C65" s="421"/>
      <c r="D65" s="446"/>
      <c r="E65" s="446"/>
      <c r="F65" s="446"/>
      <c r="G65" s="404"/>
      <c r="H65" s="299" t="s">
        <v>162</v>
      </c>
      <c r="I65" s="308" t="s">
        <v>163</v>
      </c>
      <c r="J65" s="308"/>
      <c r="K65" s="308"/>
      <c r="L65" s="308"/>
      <c r="M65" s="308"/>
      <c r="N65" s="64"/>
      <c r="O65" s="64"/>
      <c r="P65" s="64"/>
      <c r="Q65" s="64"/>
      <c r="R65" s="64"/>
      <c r="S65" s="64"/>
      <c r="T65" s="64"/>
      <c r="U65" s="64"/>
      <c r="V65" s="64"/>
      <c r="W65" s="64"/>
      <c r="X65" s="64"/>
      <c r="Y65" s="64"/>
      <c r="Z65" s="64"/>
      <c r="AA65" s="64"/>
      <c r="AB65" s="64"/>
      <c r="AC65" s="64"/>
      <c r="AD65" s="64"/>
      <c r="AE65" s="64"/>
      <c r="AF65" s="64"/>
      <c r="AG65" s="64"/>
      <c r="AH65" s="64"/>
      <c r="AI65" s="64"/>
      <c r="AJ65" s="64">
        <v>5</v>
      </c>
      <c r="AK65" s="64"/>
      <c r="AL65" s="64">
        <v>5</v>
      </c>
      <c r="AM65" s="64"/>
      <c r="AN65" s="64"/>
      <c r="AO65" s="64"/>
      <c r="AP65" s="64"/>
      <c r="AQ65" s="64"/>
      <c r="AR65" s="64"/>
      <c r="AS65" s="64"/>
      <c r="AT65" s="462"/>
      <c r="AU65" s="451"/>
    </row>
    <row r="66" spans="1:47" s="320" customFormat="1" ht="51" customHeight="1" x14ac:dyDescent="0.25">
      <c r="A66" s="151" t="s">
        <v>295</v>
      </c>
      <c r="B66" s="404"/>
      <c r="C66" s="421"/>
      <c r="D66" s="446"/>
      <c r="E66" s="446"/>
      <c r="F66" s="446"/>
      <c r="G66" s="404"/>
      <c r="H66" s="299" t="s">
        <v>164</v>
      </c>
      <c r="I66" s="308" t="s">
        <v>165</v>
      </c>
      <c r="J66" s="308"/>
      <c r="K66" s="308"/>
      <c r="L66" s="308"/>
      <c r="M66" s="308"/>
      <c r="N66" s="64"/>
      <c r="O66" s="64"/>
      <c r="P66" s="64"/>
      <c r="Q66" s="64"/>
      <c r="R66" s="64"/>
      <c r="S66" s="64"/>
      <c r="T66" s="64"/>
      <c r="U66" s="64"/>
      <c r="V66" s="64"/>
      <c r="W66" s="64"/>
      <c r="X66" s="64"/>
      <c r="Y66" s="64"/>
      <c r="Z66" s="64"/>
      <c r="AA66" s="64"/>
      <c r="AB66" s="64"/>
      <c r="AC66" s="64"/>
      <c r="AD66" s="64"/>
      <c r="AE66" s="64"/>
      <c r="AF66" s="64"/>
      <c r="AG66" s="64"/>
      <c r="AH66" s="64"/>
      <c r="AI66" s="64"/>
      <c r="AJ66" s="64">
        <v>5</v>
      </c>
      <c r="AK66" s="64"/>
      <c r="AL66" s="64">
        <v>5</v>
      </c>
      <c r="AM66" s="64"/>
      <c r="AN66" s="64"/>
      <c r="AO66" s="64"/>
      <c r="AP66" s="64"/>
      <c r="AQ66" s="64"/>
      <c r="AR66" s="64"/>
      <c r="AS66" s="64"/>
      <c r="AT66" s="462"/>
      <c r="AU66" s="451"/>
    </row>
    <row r="67" spans="1:47" s="320" customFormat="1" ht="356.25" customHeight="1" x14ac:dyDescent="0.25">
      <c r="A67" s="151" t="s">
        <v>296</v>
      </c>
      <c r="B67" s="404"/>
      <c r="C67" s="421"/>
      <c r="D67" s="446"/>
      <c r="E67" s="446"/>
      <c r="F67" s="446"/>
      <c r="G67" s="404"/>
      <c r="H67" s="151" t="s">
        <v>109</v>
      </c>
      <c r="I67" s="308" t="s">
        <v>104</v>
      </c>
      <c r="J67" s="308"/>
      <c r="K67" s="308"/>
      <c r="L67" s="308"/>
      <c r="M67" s="308"/>
      <c r="N67" s="64"/>
      <c r="O67" s="64"/>
      <c r="P67" s="64"/>
      <c r="Q67" s="64"/>
      <c r="R67" s="64"/>
      <c r="S67" s="64"/>
      <c r="T67" s="64"/>
      <c r="U67" s="64"/>
      <c r="V67" s="64"/>
      <c r="W67" s="64"/>
      <c r="X67" s="64"/>
      <c r="Y67" s="64"/>
      <c r="Z67" s="64"/>
      <c r="AA67" s="64"/>
      <c r="AB67" s="64"/>
      <c r="AC67" s="64"/>
      <c r="AD67" s="64"/>
      <c r="AE67" s="64"/>
      <c r="AF67" s="64"/>
      <c r="AG67" s="64"/>
      <c r="AH67" s="64"/>
      <c r="AI67" s="64"/>
      <c r="AJ67" s="64">
        <v>5</v>
      </c>
      <c r="AK67" s="64"/>
      <c r="AL67" s="64">
        <v>5</v>
      </c>
      <c r="AM67" s="64"/>
      <c r="AN67" s="64"/>
      <c r="AO67" s="64"/>
      <c r="AP67" s="64"/>
      <c r="AQ67" s="64"/>
      <c r="AR67" s="64"/>
      <c r="AS67" s="64"/>
      <c r="AT67" s="460"/>
      <c r="AU67" s="461"/>
    </row>
    <row r="68" spans="1:47" s="325" customFormat="1" ht="34.5" customHeight="1" x14ac:dyDescent="0.25">
      <c r="A68" s="151"/>
      <c r="B68" s="457" t="s">
        <v>29</v>
      </c>
      <c r="C68" s="457"/>
      <c r="D68" s="457"/>
      <c r="E68" s="457"/>
      <c r="F68" s="457"/>
      <c r="G68" s="457"/>
      <c r="H68" s="457"/>
      <c r="I68" s="322"/>
      <c r="J68" s="322">
        <f>J63+J64+J65+J66+J67</f>
        <v>0</v>
      </c>
      <c r="K68" s="322">
        <f t="shared" ref="K68:AS68" si="7">K63+K64+K65+K66+K67</f>
        <v>0</v>
      </c>
      <c r="L68" s="322">
        <f t="shared" si="7"/>
        <v>0</v>
      </c>
      <c r="M68" s="322">
        <f t="shared" si="7"/>
        <v>0</v>
      </c>
      <c r="N68" s="322">
        <f t="shared" si="7"/>
        <v>0</v>
      </c>
      <c r="O68" s="322">
        <f t="shared" si="7"/>
        <v>0</v>
      </c>
      <c r="P68" s="322">
        <f t="shared" si="7"/>
        <v>0</v>
      </c>
      <c r="Q68" s="322">
        <f t="shared" si="7"/>
        <v>0</v>
      </c>
      <c r="R68" s="322">
        <f t="shared" si="7"/>
        <v>0</v>
      </c>
      <c r="S68" s="322">
        <f t="shared" si="7"/>
        <v>0</v>
      </c>
      <c r="T68" s="322">
        <f t="shared" si="7"/>
        <v>0</v>
      </c>
      <c r="U68" s="322">
        <f t="shared" si="7"/>
        <v>0</v>
      </c>
      <c r="V68" s="322">
        <f t="shared" si="7"/>
        <v>0</v>
      </c>
      <c r="W68" s="322">
        <f t="shared" si="7"/>
        <v>0</v>
      </c>
      <c r="X68" s="322">
        <f t="shared" si="7"/>
        <v>0</v>
      </c>
      <c r="Y68" s="322">
        <f t="shared" si="7"/>
        <v>0</v>
      </c>
      <c r="Z68" s="322">
        <f t="shared" si="7"/>
        <v>0</v>
      </c>
      <c r="AA68" s="322">
        <f t="shared" si="7"/>
        <v>0</v>
      </c>
      <c r="AB68" s="322">
        <f t="shared" si="7"/>
        <v>0</v>
      </c>
      <c r="AC68" s="322">
        <f t="shared" si="7"/>
        <v>0</v>
      </c>
      <c r="AD68" s="322">
        <f t="shared" si="7"/>
        <v>0</v>
      </c>
      <c r="AE68" s="322">
        <f t="shared" si="7"/>
        <v>0</v>
      </c>
      <c r="AF68" s="322">
        <f t="shared" si="7"/>
        <v>0</v>
      </c>
      <c r="AG68" s="322">
        <f t="shared" si="7"/>
        <v>0</v>
      </c>
      <c r="AH68" s="322">
        <f t="shared" si="7"/>
        <v>0</v>
      </c>
      <c r="AI68" s="322">
        <f t="shared" si="7"/>
        <v>0</v>
      </c>
      <c r="AJ68" s="322">
        <f t="shared" si="7"/>
        <v>27</v>
      </c>
      <c r="AK68" s="322">
        <f t="shared" si="7"/>
        <v>0</v>
      </c>
      <c r="AL68" s="322">
        <f t="shared" si="7"/>
        <v>27</v>
      </c>
      <c r="AM68" s="322">
        <f t="shared" si="7"/>
        <v>0</v>
      </c>
      <c r="AN68" s="322">
        <f t="shared" si="7"/>
        <v>0</v>
      </c>
      <c r="AO68" s="322">
        <f t="shared" si="7"/>
        <v>0</v>
      </c>
      <c r="AP68" s="322">
        <f t="shared" si="7"/>
        <v>0</v>
      </c>
      <c r="AQ68" s="322">
        <f t="shared" si="7"/>
        <v>0</v>
      </c>
      <c r="AR68" s="322">
        <f t="shared" si="7"/>
        <v>0</v>
      </c>
      <c r="AS68" s="322">
        <f t="shared" si="7"/>
        <v>0</v>
      </c>
      <c r="AT68" s="323"/>
      <c r="AU68" s="324"/>
    </row>
    <row r="69" spans="1:47" s="320" customFormat="1" ht="194.25" customHeight="1" x14ac:dyDescent="0.25">
      <c r="A69" s="151" t="s">
        <v>297</v>
      </c>
      <c r="B69" s="404" t="s">
        <v>168</v>
      </c>
      <c r="C69" s="477" t="s">
        <v>390</v>
      </c>
      <c r="D69" s="431"/>
      <c r="E69" s="431"/>
      <c r="F69" s="446"/>
      <c r="G69" s="404" t="s">
        <v>286</v>
      </c>
      <c r="H69" s="299" t="s">
        <v>92</v>
      </c>
      <c r="I69" s="427" t="s">
        <v>169</v>
      </c>
      <c r="J69" s="308"/>
      <c r="K69" s="308"/>
      <c r="L69" s="308"/>
      <c r="M69" s="308"/>
      <c r="N69" s="64"/>
      <c r="O69" s="64"/>
      <c r="P69" s="64"/>
      <c r="Q69" s="64"/>
      <c r="R69" s="64"/>
      <c r="S69" s="64"/>
      <c r="T69" s="64"/>
      <c r="U69" s="64"/>
      <c r="V69" s="64"/>
      <c r="W69" s="64"/>
      <c r="X69" s="64"/>
      <c r="Y69" s="64"/>
      <c r="Z69" s="64"/>
      <c r="AA69" s="64"/>
      <c r="AB69" s="64"/>
      <c r="AC69" s="64"/>
      <c r="AD69" s="64"/>
      <c r="AE69" s="64"/>
      <c r="AF69" s="64"/>
      <c r="AG69" s="64"/>
      <c r="AH69" s="64"/>
      <c r="AI69" s="64"/>
      <c r="AJ69" s="64">
        <v>3</v>
      </c>
      <c r="AK69" s="64"/>
      <c r="AL69" s="64">
        <v>3</v>
      </c>
      <c r="AM69" s="64"/>
      <c r="AN69" s="64"/>
      <c r="AO69" s="64"/>
      <c r="AP69" s="64"/>
      <c r="AQ69" s="64"/>
      <c r="AR69" s="64"/>
      <c r="AS69" s="64"/>
      <c r="AT69" s="152" t="s">
        <v>380</v>
      </c>
      <c r="AU69" s="310" t="s">
        <v>123</v>
      </c>
    </row>
    <row r="70" spans="1:47" s="320" customFormat="1" ht="120.75" customHeight="1" x14ac:dyDescent="0.25">
      <c r="A70" s="151" t="s">
        <v>298</v>
      </c>
      <c r="B70" s="404"/>
      <c r="C70" s="478"/>
      <c r="D70" s="431"/>
      <c r="E70" s="431"/>
      <c r="F70" s="446"/>
      <c r="G70" s="404"/>
      <c r="H70" s="299"/>
      <c r="I70" s="428"/>
      <c r="J70" s="308"/>
      <c r="K70" s="308"/>
      <c r="L70" s="308"/>
      <c r="M70" s="308"/>
      <c r="N70" s="64"/>
      <c r="O70" s="64"/>
      <c r="P70" s="64"/>
      <c r="Q70" s="64"/>
      <c r="R70" s="64"/>
      <c r="S70" s="64"/>
      <c r="T70" s="64"/>
      <c r="U70" s="64"/>
      <c r="V70" s="64"/>
      <c r="W70" s="64"/>
      <c r="X70" s="64"/>
      <c r="Y70" s="64"/>
      <c r="Z70" s="64"/>
      <c r="AA70" s="64"/>
      <c r="AB70" s="64"/>
      <c r="AC70" s="64"/>
      <c r="AD70" s="64"/>
      <c r="AE70" s="64"/>
      <c r="AF70" s="64"/>
      <c r="AG70" s="64"/>
      <c r="AH70" s="64"/>
      <c r="AI70" s="64"/>
      <c r="AJ70" s="64">
        <v>1</v>
      </c>
      <c r="AK70" s="64">
        <v>2605</v>
      </c>
      <c r="AL70" s="64">
        <v>1</v>
      </c>
      <c r="AM70" s="64">
        <v>2605</v>
      </c>
      <c r="AN70" s="64"/>
      <c r="AO70" s="64"/>
      <c r="AP70" s="64"/>
      <c r="AQ70" s="64"/>
      <c r="AR70" s="64"/>
      <c r="AS70" s="64"/>
      <c r="AT70" s="152" t="s">
        <v>381</v>
      </c>
      <c r="AU70" s="310" t="s">
        <v>123</v>
      </c>
    </row>
    <row r="71" spans="1:47" s="325" customFormat="1" ht="34.5" customHeight="1" x14ac:dyDescent="0.25">
      <c r="A71" s="151"/>
      <c r="B71" s="457" t="s">
        <v>29</v>
      </c>
      <c r="C71" s="457"/>
      <c r="D71" s="457"/>
      <c r="E71" s="457"/>
      <c r="F71" s="457"/>
      <c r="G71" s="457"/>
      <c r="H71" s="457"/>
      <c r="I71" s="322"/>
      <c r="J71" s="322">
        <f>J69+J70</f>
        <v>0</v>
      </c>
      <c r="K71" s="322">
        <f t="shared" ref="K71:AS71" si="8">K69+K70</f>
        <v>0</v>
      </c>
      <c r="L71" s="322">
        <f t="shared" si="8"/>
        <v>0</v>
      </c>
      <c r="M71" s="322">
        <f t="shared" si="8"/>
        <v>0</v>
      </c>
      <c r="N71" s="322">
        <f t="shared" si="8"/>
        <v>0</v>
      </c>
      <c r="O71" s="322">
        <f t="shared" si="8"/>
        <v>0</v>
      </c>
      <c r="P71" s="322">
        <f t="shared" si="8"/>
        <v>0</v>
      </c>
      <c r="Q71" s="322">
        <f t="shared" si="8"/>
        <v>0</v>
      </c>
      <c r="R71" s="322">
        <f t="shared" si="8"/>
        <v>0</v>
      </c>
      <c r="S71" s="322">
        <f t="shared" si="8"/>
        <v>0</v>
      </c>
      <c r="T71" s="322">
        <f t="shared" si="8"/>
        <v>0</v>
      </c>
      <c r="U71" s="322">
        <f t="shared" si="8"/>
        <v>0</v>
      </c>
      <c r="V71" s="322">
        <f t="shared" si="8"/>
        <v>0</v>
      </c>
      <c r="W71" s="322">
        <f t="shared" si="8"/>
        <v>0</v>
      </c>
      <c r="X71" s="322">
        <f t="shared" si="8"/>
        <v>0</v>
      </c>
      <c r="Y71" s="322">
        <f t="shared" si="8"/>
        <v>0</v>
      </c>
      <c r="Z71" s="322">
        <f t="shared" si="8"/>
        <v>0</v>
      </c>
      <c r="AA71" s="322">
        <f t="shared" si="8"/>
        <v>0</v>
      </c>
      <c r="AB71" s="322">
        <f t="shared" si="8"/>
        <v>0</v>
      </c>
      <c r="AC71" s="322">
        <f t="shared" si="8"/>
        <v>0</v>
      </c>
      <c r="AD71" s="322">
        <f t="shared" si="8"/>
        <v>0</v>
      </c>
      <c r="AE71" s="322">
        <f t="shared" si="8"/>
        <v>0</v>
      </c>
      <c r="AF71" s="322">
        <f t="shared" si="8"/>
        <v>0</v>
      </c>
      <c r="AG71" s="322">
        <f t="shared" si="8"/>
        <v>0</v>
      </c>
      <c r="AH71" s="322">
        <f t="shared" si="8"/>
        <v>0</v>
      </c>
      <c r="AI71" s="322">
        <f t="shared" si="8"/>
        <v>0</v>
      </c>
      <c r="AJ71" s="322">
        <f t="shared" si="8"/>
        <v>4</v>
      </c>
      <c r="AK71" s="322">
        <f t="shared" si="8"/>
        <v>2605</v>
      </c>
      <c r="AL71" s="322">
        <f t="shared" si="8"/>
        <v>4</v>
      </c>
      <c r="AM71" s="322">
        <f t="shared" si="8"/>
        <v>2605</v>
      </c>
      <c r="AN71" s="322">
        <f t="shared" si="8"/>
        <v>0</v>
      </c>
      <c r="AO71" s="322">
        <f t="shared" si="8"/>
        <v>0</v>
      </c>
      <c r="AP71" s="322">
        <f t="shared" si="8"/>
        <v>0</v>
      </c>
      <c r="AQ71" s="322">
        <f t="shared" si="8"/>
        <v>0</v>
      </c>
      <c r="AR71" s="322">
        <f t="shared" si="8"/>
        <v>0</v>
      </c>
      <c r="AS71" s="322">
        <f t="shared" si="8"/>
        <v>0</v>
      </c>
      <c r="AT71" s="323"/>
      <c r="AU71" s="324"/>
    </row>
    <row r="72" spans="1:47" s="320" customFormat="1" ht="358.5" customHeight="1" x14ac:dyDescent="0.25">
      <c r="A72" s="151" t="s">
        <v>299</v>
      </c>
      <c r="B72" s="154" t="s">
        <v>168</v>
      </c>
      <c r="C72" s="421" t="s">
        <v>170</v>
      </c>
      <c r="D72" s="431"/>
      <c r="E72" s="431"/>
      <c r="F72" s="446"/>
      <c r="G72" s="404" t="s">
        <v>286</v>
      </c>
      <c r="H72" s="421" t="s">
        <v>92</v>
      </c>
      <c r="I72" s="427" t="s">
        <v>172</v>
      </c>
      <c r="J72" s="308"/>
      <c r="K72" s="308"/>
      <c r="L72" s="308"/>
      <c r="M72" s="308"/>
      <c r="N72" s="64"/>
      <c r="O72" s="64"/>
      <c r="P72" s="64"/>
      <c r="Q72" s="64"/>
      <c r="R72" s="64"/>
      <c r="S72" s="64"/>
      <c r="T72" s="64"/>
      <c r="U72" s="64"/>
      <c r="V72" s="64"/>
      <c r="W72" s="64"/>
      <c r="X72" s="64"/>
      <c r="Y72" s="64"/>
      <c r="Z72" s="64"/>
      <c r="AA72" s="64"/>
      <c r="AB72" s="64"/>
      <c r="AC72" s="64"/>
      <c r="AD72" s="64"/>
      <c r="AE72" s="64"/>
      <c r="AF72" s="64"/>
      <c r="AG72" s="64"/>
      <c r="AH72" s="64"/>
      <c r="AI72" s="64"/>
      <c r="AJ72" s="64">
        <v>5</v>
      </c>
      <c r="AK72" s="64"/>
      <c r="AL72" s="64">
        <v>5</v>
      </c>
      <c r="AM72" s="64"/>
      <c r="AN72" s="64"/>
      <c r="AO72" s="64"/>
      <c r="AP72" s="64"/>
      <c r="AQ72" s="64"/>
      <c r="AR72" s="64"/>
      <c r="AS72" s="64"/>
      <c r="AT72" s="152" t="s">
        <v>382</v>
      </c>
      <c r="AU72" s="310" t="s">
        <v>123</v>
      </c>
    </row>
    <row r="73" spans="1:47" s="320" customFormat="1" ht="180.75" customHeight="1" x14ac:dyDescent="0.25">
      <c r="A73" s="151" t="s">
        <v>300</v>
      </c>
      <c r="B73" s="154" t="s">
        <v>173</v>
      </c>
      <c r="C73" s="421"/>
      <c r="D73" s="431"/>
      <c r="E73" s="431"/>
      <c r="F73" s="446"/>
      <c r="G73" s="404"/>
      <c r="H73" s="421"/>
      <c r="I73" s="428"/>
      <c r="J73" s="308"/>
      <c r="K73" s="308"/>
      <c r="L73" s="308"/>
      <c r="M73" s="308"/>
      <c r="N73" s="64"/>
      <c r="O73" s="64"/>
      <c r="P73" s="64"/>
      <c r="Q73" s="64"/>
      <c r="R73" s="64"/>
      <c r="S73" s="64"/>
      <c r="T73" s="64"/>
      <c r="U73" s="64"/>
      <c r="V73" s="64"/>
      <c r="W73" s="64"/>
      <c r="X73" s="64"/>
      <c r="Y73" s="64"/>
      <c r="Z73" s="64"/>
      <c r="AA73" s="64"/>
      <c r="AB73" s="64"/>
      <c r="AC73" s="64"/>
      <c r="AD73" s="64"/>
      <c r="AE73" s="64"/>
      <c r="AF73" s="64"/>
      <c r="AG73" s="64"/>
      <c r="AH73" s="64"/>
      <c r="AI73" s="64"/>
      <c r="AJ73" s="64">
        <v>1</v>
      </c>
      <c r="AK73" s="64"/>
      <c r="AL73" s="64">
        <v>1</v>
      </c>
      <c r="AM73" s="64"/>
      <c r="AN73" s="64"/>
      <c r="AO73" s="64"/>
      <c r="AP73" s="64"/>
      <c r="AQ73" s="64"/>
      <c r="AR73" s="64"/>
      <c r="AS73" s="64"/>
      <c r="AT73" s="356" t="s">
        <v>383</v>
      </c>
      <c r="AU73" s="310" t="s">
        <v>95</v>
      </c>
    </row>
    <row r="74" spans="1:47" s="335" customFormat="1" ht="34.5" customHeight="1" x14ac:dyDescent="0.25">
      <c r="A74" s="151"/>
      <c r="B74" s="458" t="s">
        <v>29</v>
      </c>
      <c r="C74" s="458"/>
      <c r="D74" s="458"/>
      <c r="E74" s="458"/>
      <c r="F74" s="458"/>
      <c r="G74" s="458"/>
      <c r="H74" s="458"/>
      <c r="I74" s="336"/>
      <c r="J74" s="336">
        <f>J72+J73</f>
        <v>0</v>
      </c>
      <c r="K74" s="336">
        <f t="shared" ref="K74:AS74" si="9">K72+K73</f>
        <v>0</v>
      </c>
      <c r="L74" s="336">
        <f t="shared" si="9"/>
        <v>0</v>
      </c>
      <c r="M74" s="336">
        <f t="shared" si="9"/>
        <v>0</v>
      </c>
      <c r="N74" s="336">
        <f t="shared" si="9"/>
        <v>0</v>
      </c>
      <c r="O74" s="336">
        <f t="shared" si="9"/>
        <v>0</v>
      </c>
      <c r="P74" s="336">
        <f t="shared" si="9"/>
        <v>0</v>
      </c>
      <c r="Q74" s="336">
        <f t="shared" si="9"/>
        <v>0</v>
      </c>
      <c r="R74" s="336">
        <f t="shared" si="9"/>
        <v>0</v>
      </c>
      <c r="S74" s="336">
        <f t="shared" si="9"/>
        <v>0</v>
      </c>
      <c r="T74" s="336">
        <f t="shared" si="9"/>
        <v>0</v>
      </c>
      <c r="U74" s="336">
        <f t="shared" si="9"/>
        <v>0</v>
      </c>
      <c r="V74" s="336">
        <f t="shared" si="9"/>
        <v>0</v>
      </c>
      <c r="W74" s="336">
        <f t="shared" si="9"/>
        <v>0</v>
      </c>
      <c r="X74" s="336">
        <f t="shared" si="9"/>
        <v>0</v>
      </c>
      <c r="Y74" s="336">
        <f t="shared" si="9"/>
        <v>0</v>
      </c>
      <c r="Z74" s="336">
        <f t="shared" si="9"/>
        <v>0</v>
      </c>
      <c r="AA74" s="336">
        <f t="shared" si="9"/>
        <v>0</v>
      </c>
      <c r="AB74" s="336">
        <f t="shared" si="9"/>
        <v>0</v>
      </c>
      <c r="AC74" s="336">
        <f t="shared" si="9"/>
        <v>0</v>
      </c>
      <c r="AD74" s="336">
        <f t="shared" si="9"/>
        <v>0</v>
      </c>
      <c r="AE74" s="336">
        <f t="shared" si="9"/>
        <v>0</v>
      </c>
      <c r="AF74" s="336">
        <f t="shared" si="9"/>
        <v>0</v>
      </c>
      <c r="AG74" s="336">
        <f t="shared" si="9"/>
        <v>0</v>
      </c>
      <c r="AH74" s="336">
        <f t="shared" si="9"/>
        <v>0</v>
      </c>
      <c r="AI74" s="336">
        <f t="shared" si="9"/>
        <v>0</v>
      </c>
      <c r="AJ74" s="336">
        <f t="shared" si="9"/>
        <v>6</v>
      </c>
      <c r="AK74" s="336">
        <f t="shared" si="9"/>
        <v>0</v>
      </c>
      <c r="AL74" s="336">
        <f t="shared" si="9"/>
        <v>6</v>
      </c>
      <c r="AM74" s="336">
        <f t="shared" si="9"/>
        <v>0</v>
      </c>
      <c r="AN74" s="336">
        <f t="shared" si="9"/>
        <v>0</v>
      </c>
      <c r="AO74" s="336">
        <f t="shared" si="9"/>
        <v>0</v>
      </c>
      <c r="AP74" s="336">
        <f t="shared" si="9"/>
        <v>0</v>
      </c>
      <c r="AQ74" s="336">
        <f t="shared" si="9"/>
        <v>0</v>
      </c>
      <c r="AR74" s="336">
        <f t="shared" si="9"/>
        <v>0</v>
      </c>
      <c r="AS74" s="336">
        <f t="shared" si="9"/>
        <v>0</v>
      </c>
      <c r="AT74" s="337"/>
      <c r="AU74" s="338"/>
    </row>
    <row r="75" spans="1:47" s="320" customFormat="1" ht="306.75" customHeight="1" x14ac:dyDescent="0.25">
      <c r="A75" s="151" t="s">
        <v>301</v>
      </c>
      <c r="B75" s="154" t="s">
        <v>168</v>
      </c>
      <c r="C75" s="151" t="s">
        <v>174</v>
      </c>
      <c r="D75" s="360"/>
      <c r="E75" s="308"/>
      <c r="F75" s="309"/>
      <c r="G75" s="358" t="s">
        <v>286</v>
      </c>
      <c r="H75" s="299" t="s">
        <v>92</v>
      </c>
      <c r="I75" s="308" t="s">
        <v>175</v>
      </c>
      <c r="J75" s="308"/>
      <c r="K75" s="308"/>
      <c r="L75" s="308"/>
      <c r="M75" s="308"/>
      <c r="N75" s="64"/>
      <c r="O75" s="64"/>
      <c r="P75" s="64"/>
      <c r="Q75" s="64"/>
      <c r="R75" s="64"/>
      <c r="S75" s="64"/>
      <c r="T75" s="64"/>
      <c r="U75" s="64"/>
      <c r="V75" s="64"/>
      <c r="W75" s="64"/>
      <c r="X75" s="64"/>
      <c r="Y75" s="64"/>
      <c r="Z75" s="64"/>
      <c r="AA75" s="64"/>
      <c r="AB75" s="64"/>
      <c r="AC75" s="64"/>
      <c r="AD75" s="64"/>
      <c r="AE75" s="64"/>
      <c r="AF75" s="64"/>
      <c r="AG75" s="64"/>
      <c r="AH75" s="64"/>
      <c r="AI75" s="64"/>
      <c r="AJ75" s="64">
        <v>4</v>
      </c>
      <c r="AK75" s="64"/>
      <c r="AL75" s="64">
        <v>4</v>
      </c>
      <c r="AM75" s="64"/>
      <c r="AN75" s="64"/>
      <c r="AO75" s="64"/>
      <c r="AP75" s="64"/>
      <c r="AQ75" s="64"/>
      <c r="AR75" s="64"/>
      <c r="AS75" s="64"/>
      <c r="AT75" s="152" t="s">
        <v>384</v>
      </c>
      <c r="AU75" s="310" t="s">
        <v>123</v>
      </c>
    </row>
    <row r="76" spans="1:47" s="325" customFormat="1" ht="34.5" customHeight="1" x14ac:dyDescent="0.25">
      <c r="A76" s="151"/>
      <c r="B76" s="457" t="s">
        <v>29</v>
      </c>
      <c r="C76" s="457"/>
      <c r="D76" s="457"/>
      <c r="E76" s="457"/>
      <c r="F76" s="457"/>
      <c r="G76" s="457"/>
      <c r="H76" s="457"/>
      <c r="I76" s="322"/>
      <c r="J76" s="322">
        <f>J75</f>
        <v>0</v>
      </c>
      <c r="K76" s="322">
        <f t="shared" ref="K76:AS76" si="10">K75</f>
        <v>0</v>
      </c>
      <c r="L76" s="322">
        <f t="shared" si="10"/>
        <v>0</v>
      </c>
      <c r="M76" s="322">
        <f t="shared" si="10"/>
        <v>0</v>
      </c>
      <c r="N76" s="322">
        <f t="shared" si="10"/>
        <v>0</v>
      </c>
      <c r="O76" s="322">
        <f t="shared" si="10"/>
        <v>0</v>
      </c>
      <c r="P76" s="322">
        <f t="shared" si="10"/>
        <v>0</v>
      </c>
      <c r="Q76" s="322">
        <f t="shared" si="10"/>
        <v>0</v>
      </c>
      <c r="R76" s="322">
        <f t="shared" si="10"/>
        <v>0</v>
      </c>
      <c r="S76" s="322">
        <f t="shared" si="10"/>
        <v>0</v>
      </c>
      <c r="T76" s="322">
        <f t="shared" si="10"/>
        <v>0</v>
      </c>
      <c r="U76" s="322">
        <f t="shared" si="10"/>
        <v>0</v>
      </c>
      <c r="V76" s="322">
        <f t="shared" si="10"/>
        <v>0</v>
      </c>
      <c r="W76" s="322">
        <f t="shared" si="10"/>
        <v>0</v>
      </c>
      <c r="X76" s="322">
        <f t="shared" si="10"/>
        <v>0</v>
      </c>
      <c r="Y76" s="322">
        <f t="shared" si="10"/>
        <v>0</v>
      </c>
      <c r="Z76" s="322">
        <f t="shared" si="10"/>
        <v>0</v>
      </c>
      <c r="AA76" s="322">
        <f t="shared" si="10"/>
        <v>0</v>
      </c>
      <c r="AB76" s="322">
        <f t="shared" si="10"/>
        <v>0</v>
      </c>
      <c r="AC76" s="322">
        <f t="shared" si="10"/>
        <v>0</v>
      </c>
      <c r="AD76" s="322">
        <f t="shared" si="10"/>
        <v>0</v>
      </c>
      <c r="AE76" s="322">
        <f t="shared" si="10"/>
        <v>0</v>
      </c>
      <c r="AF76" s="322">
        <f t="shared" si="10"/>
        <v>0</v>
      </c>
      <c r="AG76" s="322">
        <f t="shared" si="10"/>
        <v>0</v>
      </c>
      <c r="AH76" s="322">
        <f t="shared" si="10"/>
        <v>0</v>
      </c>
      <c r="AI76" s="322">
        <f t="shared" si="10"/>
        <v>0</v>
      </c>
      <c r="AJ76" s="322">
        <f t="shared" si="10"/>
        <v>4</v>
      </c>
      <c r="AK76" s="322">
        <f t="shared" si="10"/>
        <v>0</v>
      </c>
      <c r="AL76" s="322">
        <f t="shared" si="10"/>
        <v>4</v>
      </c>
      <c r="AM76" s="322">
        <f t="shared" si="10"/>
        <v>0</v>
      </c>
      <c r="AN76" s="322">
        <f t="shared" si="10"/>
        <v>0</v>
      </c>
      <c r="AO76" s="322">
        <f t="shared" si="10"/>
        <v>0</v>
      </c>
      <c r="AP76" s="322">
        <f t="shared" si="10"/>
        <v>0</v>
      </c>
      <c r="AQ76" s="322">
        <f t="shared" si="10"/>
        <v>0</v>
      </c>
      <c r="AR76" s="322">
        <f t="shared" si="10"/>
        <v>0</v>
      </c>
      <c r="AS76" s="322">
        <f t="shared" si="10"/>
        <v>0</v>
      </c>
      <c r="AT76" s="323"/>
      <c r="AU76" s="324"/>
    </row>
    <row r="77" spans="1:47" s="320" customFormat="1" ht="153.75" customHeight="1" x14ac:dyDescent="0.25">
      <c r="A77" s="151" t="s">
        <v>302</v>
      </c>
      <c r="B77" s="154" t="s">
        <v>168</v>
      </c>
      <c r="C77" s="151" t="s">
        <v>158</v>
      </c>
      <c r="D77" s="360"/>
      <c r="E77" s="308"/>
      <c r="F77" s="309"/>
      <c r="G77" s="358" t="s">
        <v>286</v>
      </c>
      <c r="H77" s="299" t="s">
        <v>176</v>
      </c>
      <c r="I77" s="308" t="s">
        <v>177</v>
      </c>
      <c r="J77" s="308"/>
      <c r="K77" s="308"/>
      <c r="L77" s="308"/>
      <c r="M77" s="308"/>
      <c r="N77" s="64"/>
      <c r="O77" s="64"/>
      <c r="P77" s="64"/>
      <c r="Q77" s="64"/>
      <c r="R77" s="64"/>
      <c r="S77" s="64"/>
      <c r="T77" s="64"/>
      <c r="U77" s="64"/>
      <c r="V77" s="64"/>
      <c r="W77" s="64"/>
      <c r="X77" s="64"/>
      <c r="Y77" s="64"/>
      <c r="Z77" s="64"/>
      <c r="AA77" s="64"/>
      <c r="AB77" s="64"/>
      <c r="AC77" s="64"/>
      <c r="AD77" s="64"/>
      <c r="AE77" s="64"/>
      <c r="AF77" s="64"/>
      <c r="AG77" s="64"/>
      <c r="AH77" s="64"/>
      <c r="AI77" s="64"/>
      <c r="AJ77" s="64">
        <v>1</v>
      </c>
      <c r="AK77" s="64">
        <v>2855</v>
      </c>
      <c r="AL77" s="64">
        <v>1</v>
      </c>
      <c r="AM77" s="64">
        <v>2855</v>
      </c>
      <c r="AN77" s="64"/>
      <c r="AO77" s="64"/>
      <c r="AP77" s="64"/>
      <c r="AQ77" s="64"/>
      <c r="AR77" s="64"/>
      <c r="AS77" s="64"/>
      <c r="AT77" s="152" t="s">
        <v>328</v>
      </c>
      <c r="AU77" s="310" t="s">
        <v>123</v>
      </c>
    </row>
    <row r="78" spans="1:47" s="325" customFormat="1" ht="34.5" customHeight="1" x14ac:dyDescent="0.25">
      <c r="A78" s="151"/>
      <c r="B78" s="457" t="s">
        <v>29</v>
      </c>
      <c r="C78" s="457"/>
      <c r="D78" s="457"/>
      <c r="E78" s="457"/>
      <c r="F78" s="457"/>
      <c r="G78" s="457"/>
      <c r="H78" s="457"/>
      <c r="I78" s="322"/>
      <c r="J78" s="322">
        <f>J77</f>
        <v>0</v>
      </c>
      <c r="K78" s="322">
        <f t="shared" ref="K78:AS78" si="11">K77</f>
        <v>0</v>
      </c>
      <c r="L78" s="322">
        <f t="shared" si="11"/>
        <v>0</v>
      </c>
      <c r="M78" s="322">
        <f t="shared" si="11"/>
        <v>0</v>
      </c>
      <c r="N78" s="322">
        <f t="shared" si="11"/>
        <v>0</v>
      </c>
      <c r="O78" s="322">
        <f t="shared" si="11"/>
        <v>0</v>
      </c>
      <c r="P78" s="322">
        <f t="shared" si="11"/>
        <v>0</v>
      </c>
      <c r="Q78" s="322">
        <f t="shared" si="11"/>
        <v>0</v>
      </c>
      <c r="R78" s="322">
        <f t="shared" si="11"/>
        <v>0</v>
      </c>
      <c r="S78" s="322">
        <f t="shared" si="11"/>
        <v>0</v>
      </c>
      <c r="T78" s="322">
        <f t="shared" si="11"/>
        <v>0</v>
      </c>
      <c r="U78" s="322">
        <f t="shared" si="11"/>
        <v>0</v>
      </c>
      <c r="V78" s="322">
        <f t="shared" si="11"/>
        <v>0</v>
      </c>
      <c r="W78" s="322">
        <f t="shared" si="11"/>
        <v>0</v>
      </c>
      <c r="X78" s="322">
        <f t="shared" si="11"/>
        <v>0</v>
      </c>
      <c r="Y78" s="322">
        <f t="shared" si="11"/>
        <v>0</v>
      </c>
      <c r="Z78" s="322">
        <f t="shared" si="11"/>
        <v>0</v>
      </c>
      <c r="AA78" s="322">
        <f t="shared" si="11"/>
        <v>0</v>
      </c>
      <c r="AB78" s="322">
        <f t="shared" si="11"/>
        <v>0</v>
      </c>
      <c r="AC78" s="322">
        <f t="shared" si="11"/>
        <v>0</v>
      </c>
      <c r="AD78" s="322">
        <f t="shared" si="11"/>
        <v>0</v>
      </c>
      <c r="AE78" s="322">
        <f t="shared" si="11"/>
        <v>0</v>
      </c>
      <c r="AF78" s="322">
        <f t="shared" si="11"/>
        <v>0</v>
      </c>
      <c r="AG78" s="322">
        <f t="shared" si="11"/>
        <v>0</v>
      </c>
      <c r="AH78" s="322">
        <f t="shared" si="11"/>
        <v>0</v>
      </c>
      <c r="AI78" s="322">
        <f t="shared" si="11"/>
        <v>0</v>
      </c>
      <c r="AJ78" s="322">
        <f t="shared" si="11"/>
        <v>1</v>
      </c>
      <c r="AK78" s="322">
        <f t="shared" si="11"/>
        <v>2855</v>
      </c>
      <c r="AL78" s="322">
        <f t="shared" si="11"/>
        <v>1</v>
      </c>
      <c r="AM78" s="322">
        <f t="shared" si="11"/>
        <v>2855</v>
      </c>
      <c r="AN78" s="322">
        <f t="shared" si="11"/>
        <v>0</v>
      </c>
      <c r="AO78" s="322">
        <f t="shared" si="11"/>
        <v>0</v>
      </c>
      <c r="AP78" s="322">
        <f t="shared" si="11"/>
        <v>0</v>
      </c>
      <c r="AQ78" s="322">
        <f t="shared" si="11"/>
        <v>0</v>
      </c>
      <c r="AR78" s="322">
        <f t="shared" si="11"/>
        <v>0</v>
      </c>
      <c r="AS78" s="322">
        <f t="shared" si="11"/>
        <v>0</v>
      </c>
      <c r="AT78" s="323"/>
      <c r="AU78" s="324"/>
    </row>
    <row r="79" spans="1:47" s="320" customFormat="1" ht="179.25" customHeight="1" x14ac:dyDescent="0.25">
      <c r="A79" s="151" t="s">
        <v>303</v>
      </c>
      <c r="B79" s="154" t="s">
        <v>168</v>
      </c>
      <c r="C79" s="421">
        <v>464</v>
      </c>
      <c r="D79" s="431"/>
      <c r="E79" s="431"/>
      <c r="F79" s="446"/>
      <c r="G79" s="404">
        <v>302101</v>
      </c>
      <c r="H79" s="299" t="s">
        <v>92</v>
      </c>
      <c r="I79" s="308" t="s">
        <v>178</v>
      </c>
      <c r="J79" s="308"/>
      <c r="K79" s="308"/>
      <c r="L79" s="308"/>
      <c r="M79" s="308"/>
      <c r="N79" s="64"/>
      <c r="O79" s="64"/>
      <c r="P79" s="64"/>
      <c r="Q79" s="64"/>
      <c r="R79" s="64"/>
      <c r="S79" s="64"/>
      <c r="T79" s="64"/>
      <c r="U79" s="64"/>
      <c r="V79" s="64"/>
      <c r="W79" s="64"/>
      <c r="X79" s="64"/>
      <c r="Y79" s="64"/>
      <c r="Z79" s="64"/>
      <c r="AA79" s="64"/>
      <c r="AB79" s="64"/>
      <c r="AC79" s="64"/>
      <c r="AD79" s="64"/>
      <c r="AE79" s="64"/>
      <c r="AF79" s="64"/>
      <c r="AG79" s="64"/>
      <c r="AH79" s="64"/>
      <c r="AI79" s="64"/>
      <c r="AJ79" s="64">
        <v>1</v>
      </c>
      <c r="AK79" s="64"/>
      <c r="AL79" s="64">
        <v>1</v>
      </c>
      <c r="AM79" s="64"/>
      <c r="AN79" s="64"/>
      <c r="AO79" s="64"/>
      <c r="AP79" s="64"/>
      <c r="AQ79" s="64"/>
      <c r="AR79" s="64"/>
      <c r="AS79" s="64"/>
      <c r="AT79" s="356" t="s">
        <v>385</v>
      </c>
      <c r="AU79" s="310" t="s">
        <v>95</v>
      </c>
    </row>
    <row r="80" spans="1:47" s="320" customFormat="1" ht="187.5" customHeight="1" x14ac:dyDescent="0.25">
      <c r="A80" s="151" t="s">
        <v>304</v>
      </c>
      <c r="B80" s="154" t="s">
        <v>168</v>
      </c>
      <c r="C80" s="421"/>
      <c r="D80" s="431"/>
      <c r="E80" s="431"/>
      <c r="F80" s="446"/>
      <c r="G80" s="404"/>
      <c r="H80" s="299" t="s">
        <v>92</v>
      </c>
      <c r="I80" s="308" t="s">
        <v>178</v>
      </c>
      <c r="J80" s="308"/>
      <c r="K80" s="308"/>
      <c r="L80" s="308"/>
      <c r="M80" s="308"/>
      <c r="N80" s="64"/>
      <c r="O80" s="64"/>
      <c r="P80" s="64"/>
      <c r="Q80" s="64"/>
      <c r="R80" s="64"/>
      <c r="S80" s="64"/>
      <c r="T80" s="64"/>
      <c r="U80" s="64"/>
      <c r="V80" s="64"/>
      <c r="W80" s="64"/>
      <c r="X80" s="64"/>
      <c r="Y80" s="64"/>
      <c r="Z80" s="64"/>
      <c r="AA80" s="64"/>
      <c r="AB80" s="64"/>
      <c r="AC80" s="64"/>
      <c r="AD80" s="64"/>
      <c r="AE80" s="64"/>
      <c r="AF80" s="64"/>
      <c r="AG80" s="64"/>
      <c r="AH80" s="64"/>
      <c r="AI80" s="64"/>
      <c r="AJ80" s="64">
        <v>1</v>
      </c>
      <c r="AK80" s="64">
        <v>870</v>
      </c>
      <c r="AL80" s="64">
        <v>1</v>
      </c>
      <c r="AM80" s="64">
        <v>870</v>
      </c>
      <c r="AN80" s="64"/>
      <c r="AO80" s="64"/>
      <c r="AP80" s="64"/>
      <c r="AQ80" s="64"/>
      <c r="AR80" s="64"/>
      <c r="AS80" s="64"/>
      <c r="AT80" s="152" t="s">
        <v>329</v>
      </c>
      <c r="AU80" s="310" t="s">
        <v>179</v>
      </c>
    </row>
    <row r="81" spans="1:47" s="320" customFormat="1" ht="75" customHeight="1" x14ac:dyDescent="0.25">
      <c r="A81" s="151" t="s">
        <v>305</v>
      </c>
      <c r="B81" s="154" t="s">
        <v>173</v>
      </c>
      <c r="C81" s="421"/>
      <c r="D81" s="431"/>
      <c r="E81" s="431"/>
      <c r="F81" s="446"/>
      <c r="G81" s="404"/>
      <c r="H81" s="299" t="s">
        <v>139</v>
      </c>
      <c r="I81" s="308" t="s">
        <v>180</v>
      </c>
      <c r="J81" s="308"/>
      <c r="K81" s="308"/>
      <c r="L81" s="308"/>
      <c r="M81" s="308"/>
      <c r="N81" s="64">
        <v>7240</v>
      </c>
      <c r="O81" s="64"/>
      <c r="P81" s="64">
        <v>7240</v>
      </c>
      <c r="Q81" s="64">
        <v>7240</v>
      </c>
      <c r="R81" s="64"/>
      <c r="S81" s="64"/>
      <c r="T81" s="64"/>
      <c r="U81" s="64"/>
      <c r="V81" s="64"/>
      <c r="W81" s="64">
        <v>7240</v>
      </c>
      <c r="X81" s="64">
        <v>7240</v>
      </c>
      <c r="Y81" s="64"/>
      <c r="Z81" s="64"/>
      <c r="AA81" s="64"/>
      <c r="AB81" s="64"/>
      <c r="AC81" s="64"/>
      <c r="AD81" s="64"/>
      <c r="AE81" s="64"/>
      <c r="AF81" s="64"/>
      <c r="AG81" s="64"/>
      <c r="AH81" s="64"/>
      <c r="AI81" s="64"/>
      <c r="AJ81" s="64"/>
      <c r="AK81" s="64"/>
      <c r="AL81" s="64"/>
      <c r="AM81" s="64"/>
      <c r="AN81" s="64"/>
      <c r="AO81" s="64"/>
      <c r="AP81" s="64"/>
      <c r="AQ81" s="64"/>
      <c r="AR81" s="64"/>
      <c r="AS81" s="64"/>
      <c r="AT81" s="152" t="s">
        <v>386</v>
      </c>
      <c r="AU81" s="310" t="s">
        <v>95</v>
      </c>
    </row>
    <row r="82" spans="1:47" s="320" customFormat="1" ht="34.5" customHeight="1" x14ac:dyDescent="0.25">
      <c r="A82" s="151" t="s">
        <v>306</v>
      </c>
      <c r="B82" s="154" t="s">
        <v>168</v>
      </c>
      <c r="C82" s="421"/>
      <c r="D82" s="431"/>
      <c r="E82" s="431"/>
      <c r="F82" s="446"/>
      <c r="G82" s="404"/>
      <c r="H82" s="299" t="s">
        <v>139</v>
      </c>
      <c r="I82" s="308" t="s">
        <v>180</v>
      </c>
      <c r="J82" s="308"/>
      <c r="K82" s="308"/>
      <c r="L82" s="308"/>
      <c r="M82" s="308"/>
      <c r="N82" s="64"/>
      <c r="O82" s="64"/>
      <c r="P82" s="64"/>
      <c r="Q82" s="64"/>
      <c r="R82" s="64"/>
      <c r="S82" s="64"/>
      <c r="T82" s="64"/>
      <c r="U82" s="64"/>
      <c r="V82" s="64"/>
      <c r="W82" s="64"/>
      <c r="X82" s="64"/>
      <c r="Y82" s="64"/>
      <c r="Z82" s="64"/>
      <c r="AA82" s="64"/>
      <c r="AB82" s="64"/>
      <c r="AC82" s="64"/>
      <c r="AD82" s="64"/>
      <c r="AE82" s="64"/>
      <c r="AF82" s="64"/>
      <c r="AG82" s="64"/>
      <c r="AH82" s="64"/>
      <c r="AI82" s="64"/>
      <c r="AJ82" s="64">
        <v>1</v>
      </c>
      <c r="AK82" s="64">
        <v>92785</v>
      </c>
      <c r="AL82" s="64">
        <v>1</v>
      </c>
      <c r="AM82" s="64">
        <v>92785</v>
      </c>
      <c r="AN82" s="64"/>
      <c r="AO82" s="64"/>
      <c r="AP82" s="64"/>
      <c r="AQ82" s="64"/>
      <c r="AR82" s="64"/>
      <c r="AS82" s="64"/>
      <c r="AT82" s="459" t="s">
        <v>387</v>
      </c>
      <c r="AU82" s="450" t="s">
        <v>95</v>
      </c>
    </row>
    <row r="83" spans="1:47" s="320" customFormat="1" ht="162.75" customHeight="1" x14ac:dyDescent="0.25">
      <c r="A83" s="151" t="s">
        <v>307</v>
      </c>
      <c r="B83" s="154" t="s">
        <v>168</v>
      </c>
      <c r="C83" s="421"/>
      <c r="D83" s="431"/>
      <c r="E83" s="431"/>
      <c r="F83" s="446"/>
      <c r="G83" s="404"/>
      <c r="H83" s="299" t="s">
        <v>181</v>
      </c>
      <c r="I83" s="308" t="s">
        <v>182</v>
      </c>
      <c r="J83" s="308"/>
      <c r="K83" s="308"/>
      <c r="L83" s="308"/>
      <c r="M83" s="308"/>
      <c r="N83" s="64"/>
      <c r="O83" s="64"/>
      <c r="P83" s="64"/>
      <c r="Q83" s="64"/>
      <c r="R83" s="64"/>
      <c r="S83" s="64"/>
      <c r="T83" s="64"/>
      <c r="U83" s="64"/>
      <c r="V83" s="64"/>
      <c r="W83" s="64"/>
      <c r="X83" s="64"/>
      <c r="Y83" s="64"/>
      <c r="Z83" s="64"/>
      <c r="AA83" s="64"/>
      <c r="AB83" s="64"/>
      <c r="AC83" s="64"/>
      <c r="AD83" s="64"/>
      <c r="AE83" s="64"/>
      <c r="AF83" s="64"/>
      <c r="AG83" s="64"/>
      <c r="AH83" s="64"/>
      <c r="AI83" s="64"/>
      <c r="AJ83" s="64">
        <v>1</v>
      </c>
      <c r="AK83" s="64">
        <v>12052</v>
      </c>
      <c r="AL83" s="64">
        <v>1</v>
      </c>
      <c r="AM83" s="64">
        <v>12052</v>
      </c>
      <c r="AN83" s="64"/>
      <c r="AO83" s="64"/>
      <c r="AP83" s="64"/>
      <c r="AQ83" s="64"/>
      <c r="AR83" s="64"/>
      <c r="AS83" s="64"/>
      <c r="AT83" s="460"/>
      <c r="AU83" s="461"/>
    </row>
    <row r="84" spans="1:47" s="320" customFormat="1" ht="116.25" customHeight="1" x14ac:dyDescent="0.25">
      <c r="A84" s="151" t="s">
        <v>308</v>
      </c>
      <c r="B84" s="154" t="s">
        <v>168</v>
      </c>
      <c r="C84" s="421"/>
      <c r="D84" s="431"/>
      <c r="E84" s="431"/>
      <c r="F84" s="446"/>
      <c r="G84" s="404"/>
      <c r="H84" s="299" t="s">
        <v>181</v>
      </c>
      <c r="I84" s="308" t="s">
        <v>182</v>
      </c>
      <c r="J84" s="308"/>
      <c r="K84" s="308"/>
      <c r="L84" s="308"/>
      <c r="M84" s="308"/>
      <c r="N84" s="64"/>
      <c r="O84" s="64"/>
      <c r="P84" s="64"/>
      <c r="Q84" s="64"/>
      <c r="R84" s="64"/>
      <c r="S84" s="64"/>
      <c r="T84" s="64"/>
      <c r="U84" s="64"/>
      <c r="V84" s="64"/>
      <c r="W84" s="64"/>
      <c r="X84" s="64"/>
      <c r="Y84" s="64"/>
      <c r="Z84" s="64"/>
      <c r="AA84" s="64"/>
      <c r="AB84" s="64"/>
      <c r="AC84" s="64"/>
      <c r="AD84" s="64"/>
      <c r="AE84" s="64"/>
      <c r="AF84" s="64"/>
      <c r="AG84" s="64"/>
      <c r="AH84" s="64"/>
      <c r="AI84" s="64"/>
      <c r="AJ84" s="64">
        <v>1</v>
      </c>
      <c r="AK84" s="64">
        <v>2700</v>
      </c>
      <c r="AL84" s="64">
        <v>1</v>
      </c>
      <c r="AM84" s="64">
        <v>2700</v>
      </c>
      <c r="AN84" s="64"/>
      <c r="AO84" s="64"/>
      <c r="AP84" s="64"/>
      <c r="AQ84" s="64"/>
      <c r="AR84" s="64"/>
      <c r="AS84" s="64"/>
      <c r="AT84" s="152" t="s">
        <v>388</v>
      </c>
      <c r="AU84" s="310" t="s">
        <v>95</v>
      </c>
    </row>
    <row r="85" spans="1:47" s="320" customFormat="1" ht="117.75" customHeight="1" x14ac:dyDescent="0.25">
      <c r="A85" s="151" t="s">
        <v>309</v>
      </c>
      <c r="B85" s="154" t="s">
        <v>173</v>
      </c>
      <c r="C85" s="421"/>
      <c r="D85" s="431"/>
      <c r="E85" s="431"/>
      <c r="F85" s="446"/>
      <c r="G85" s="404"/>
      <c r="H85" s="299" t="s">
        <v>97</v>
      </c>
      <c r="I85" s="308" t="s">
        <v>183</v>
      </c>
      <c r="J85" s="308"/>
      <c r="K85" s="308"/>
      <c r="L85" s="308"/>
      <c r="M85" s="308"/>
      <c r="N85" s="64"/>
      <c r="O85" s="64"/>
      <c r="P85" s="64"/>
      <c r="Q85" s="64"/>
      <c r="R85" s="64"/>
      <c r="S85" s="64"/>
      <c r="T85" s="64"/>
      <c r="U85" s="64"/>
      <c r="V85" s="64"/>
      <c r="W85" s="64"/>
      <c r="X85" s="64"/>
      <c r="Y85" s="64"/>
      <c r="Z85" s="64"/>
      <c r="AA85" s="64"/>
      <c r="AB85" s="64"/>
      <c r="AC85" s="64"/>
      <c r="AD85" s="64"/>
      <c r="AE85" s="64"/>
      <c r="AF85" s="64"/>
      <c r="AG85" s="64"/>
      <c r="AH85" s="64"/>
      <c r="AI85" s="64"/>
      <c r="AJ85" s="64">
        <v>1</v>
      </c>
      <c r="AK85" s="64">
        <v>400</v>
      </c>
      <c r="AL85" s="64">
        <v>1</v>
      </c>
      <c r="AM85" s="64">
        <v>400</v>
      </c>
      <c r="AN85" s="64"/>
      <c r="AO85" s="64"/>
      <c r="AP85" s="64"/>
      <c r="AQ85" s="64"/>
      <c r="AR85" s="64"/>
      <c r="AS85" s="64"/>
      <c r="AT85" s="152" t="s">
        <v>389</v>
      </c>
      <c r="AU85" s="310" t="s">
        <v>95</v>
      </c>
    </row>
    <row r="86" spans="1:47" s="325" customFormat="1" ht="34.5" customHeight="1" x14ac:dyDescent="0.25">
      <c r="A86" s="469" t="s">
        <v>29</v>
      </c>
      <c r="B86" s="469"/>
      <c r="C86" s="469"/>
      <c r="D86" s="469"/>
      <c r="E86" s="469"/>
      <c r="F86" s="469"/>
      <c r="G86" s="469"/>
      <c r="H86" s="469"/>
      <c r="I86" s="322"/>
      <c r="J86" s="322">
        <f>J79+J80+J81+J82+J83+J84+J85</f>
        <v>0</v>
      </c>
      <c r="K86" s="322">
        <f t="shared" ref="K86:AS86" si="12">K79+K80+K81+K82+K83+K84+K85</f>
        <v>0</v>
      </c>
      <c r="L86" s="322">
        <f t="shared" si="12"/>
        <v>0</v>
      </c>
      <c r="M86" s="322">
        <f t="shared" si="12"/>
        <v>0</v>
      </c>
      <c r="N86" s="322">
        <f t="shared" si="12"/>
        <v>7240</v>
      </c>
      <c r="O86" s="322">
        <f t="shared" si="12"/>
        <v>0</v>
      </c>
      <c r="P86" s="322">
        <f t="shared" si="12"/>
        <v>7240</v>
      </c>
      <c r="Q86" s="322">
        <f t="shared" si="12"/>
        <v>7240</v>
      </c>
      <c r="R86" s="322">
        <f t="shared" si="12"/>
        <v>0</v>
      </c>
      <c r="S86" s="322">
        <f t="shared" si="12"/>
        <v>0</v>
      </c>
      <c r="T86" s="322">
        <f t="shared" si="12"/>
        <v>0</v>
      </c>
      <c r="U86" s="322">
        <f t="shared" si="12"/>
        <v>0</v>
      </c>
      <c r="V86" s="322">
        <f t="shared" si="12"/>
        <v>0</v>
      </c>
      <c r="W86" s="322">
        <f t="shared" si="12"/>
        <v>7240</v>
      </c>
      <c r="X86" s="322">
        <f t="shared" si="12"/>
        <v>7240</v>
      </c>
      <c r="Y86" s="322">
        <f t="shared" si="12"/>
        <v>0</v>
      </c>
      <c r="Z86" s="322">
        <f t="shared" si="12"/>
        <v>0</v>
      </c>
      <c r="AA86" s="322">
        <f t="shared" si="12"/>
        <v>0</v>
      </c>
      <c r="AB86" s="322">
        <f t="shared" si="12"/>
        <v>0</v>
      </c>
      <c r="AC86" s="322">
        <f t="shared" si="12"/>
        <v>0</v>
      </c>
      <c r="AD86" s="322">
        <f t="shared" si="12"/>
        <v>0</v>
      </c>
      <c r="AE86" s="322">
        <f t="shared" si="12"/>
        <v>0</v>
      </c>
      <c r="AF86" s="322">
        <f t="shared" si="12"/>
        <v>0</v>
      </c>
      <c r="AG86" s="322">
        <f t="shared" si="12"/>
        <v>0</v>
      </c>
      <c r="AH86" s="322">
        <f t="shared" si="12"/>
        <v>0</v>
      </c>
      <c r="AI86" s="322">
        <f t="shared" si="12"/>
        <v>0</v>
      </c>
      <c r="AJ86" s="322">
        <f t="shared" si="12"/>
        <v>6</v>
      </c>
      <c r="AK86" s="322">
        <f t="shared" si="12"/>
        <v>108807</v>
      </c>
      <c r="AL86" s="322">
        <f t="shared" si="12"/>
        <v>6</v>
      </c>
      <c r="AM86" s="322">
        <f t="shared" si="12"/>
        <v>108807</v>
      </c>
      <c r="AN86" s="322">
        <f t="shared" si="12"/>
        <v>0</v>
      </c>
      <c r="AO86" s="322">
        <f t="shared" si="12"/>
        <v>0</v>
      </c>
      <c r="AP86" s="322">
        <f t="shared" si="12"/>
        <v>0</v>
      </c>
      <c r="AQ86" s="322">
        <f t="shared" si="12"/>
        <v>0</v>
      </c>
      <c r="AR86" s="322">
        <f t="shared" si="12"/>
        <v>0</v>
      </c>
      <c r="AS86" s="322">
        <f t="shared" si="12"/>
        <v>0</v>
      </c>
      <c r="AT86" s="323"/>
      <c r="AU86" s="324"/>
    </row>
    <row r="87" spans="1:47" s="321" customFormat="1" ht="34.5" customHeight="1" x14ac:dyDescent="0.25">
      <c r="A87" s="481" t="s">
        <v>311</v>
      </c>
      <c r="B87" s="481"/>
      <c r="C87" s="481"/>
      <c r="D87" s="481"/>
      <c r="E87" s="481"/>
      <c r="F87" s="481"/>
      <c r="G87" s="481"/>
      <c r="H87" s="481"/>
      <c r="I87" s="304" t="s">
        <v>69</v>
      </c>
      <c r="J87" s="304">
        <f>J55+J40</f>
        <v>267242</v>
      </c>
      <c r="K87" s="304">
        <f>K55+K40</f>
        <v>87188</v>
      </c>
      <c r="L87" s="304">
        <f>L55+L40</f>
        <v>5121</v>
      </c>
      <c r="M87" s="304">
        <f>M55+M40</f>
        <v>0</v>
      </c>
      <c r="N87" s="304">
        <f>N86+N55</f>
        <v>7773.8</v>
      </c>
      <c r="O87" s="304">
        <f t="shared" ref="O87:V87" si="13">O86+O55</f>
        <v>0</v>
      </c>
      <c r="P87" s="304">
        <f t="shared" si="13"/>
        <v>7773.8</v>
      </c>
      <c r="Q87" s="304">
        <f t="shared" si="13"/>
        <v>7773.8</v>
      </c>
      <c r="R87" s="304">
        <f t="shared" si="13"/>
        <v>0</v>
      </c>
      <c r="S87" s="304">
        <f t="shared" si="13"/>
        <v>0</v>
      </c>
      <c r="T87" s="304">
        <f t="shared" si="13"/>
        <v>533.79999999999995</v>
      </c>
      <c r="U87" s="304">
        <f t="shared" si="13"/>
        <v>0</v>
      </c>
      <c r="V87" s="304">
        <f t="shared" si="13"/>
        <v>0</v>
      </c>
      <c r="W87" s="304">
        <f t="shared" ref="W87:AF87" si="14">W86</f>
        <v>7240</v>
      </c>
      <c r="X87" s="304">
        <f t="shared" si="14"/>
        <v>7240</v>
      </c>
      <c r="Y87" s="304">
        <f t="shared" si="14"/>
        <v>0</v>
      </c>
      <c r="Z87" s="304">
        <f t="shared" si="14"/>
        <v>0</v>
      </c>
      <c r="AA87" s="304">
        <f t="shared" si="14"/>
        <v>0</v>
      </c>
      <c r="AB87" s="304">
        <f t="shared" si="14"/>
        <v>0</v>
      </c>
      <c r="AC87" s="304">
        <f t="shared" si="14"/>
        <v>0</v>
      </c>
      <c r="AD87" s="304">
        <f t="shared" si="14"/>
        <v>0</v>
      </c>
      <c r="AE87" s="304">
        <f t="shared" si="14"/>
        <v>0</v>
      </c>
      <c r="AF87" s="304">
        <f t="shared" si="14"/>
        <v>0</v>
      </c>
      <c r="AG87" s="304">
        <f>AG55</f>
        <v>533.79999999999995</v>
      </c>
      <c r="AH87" s="304">
        <f>AH55</f>
        <v>533.79999999999995</v>
      </c>
      <c r="AI87" s="304">
        <f>AI55</f>
        <v>533.79999999999995</v>
      </c>
      <c r="AJ87" s="304">
        <f>AJ40+AJ55+AJ62+AJ68+AJ71+AJ74+AJ76+AJ78+AJ86</f>
        <v>73</v>
      </c>
      <c r="AK87" s="304">
        <f t="shared" ref="AK87:AS87" si="15">AK40+AK55+AK62+AK68+AK71+AK74+AK76+AK78+AK86</f>
        <v>118325</v>
      </c>
      <c r="AL87" s="304">
        <f t="shared" si="15"/>
        <v>73</v>
      </c>
      <c r="AM87" s="304">
        <f t="shared" si="15"/>
        <v>118325</v>
      </c>
      <c r="AN87" s="304">
        <f t="shared" si="15"/>
        <v>0</v>
      </c>
      <c r="AO87" s="304">
        <f t="shared" si="15"/>
        <v>0</v>
      </c>
      <c r="AP87" s="304">
        <f t="shared" si="15"/>
        <v>0</v>
      </c>
      <c r="AQ87" s="304">
        <f t="shared" si="15"/>
        <v>0</v>
      </c>
      <c r="AR87" s="304">
        <f t="shared" si="15"/>
        <v>0</v>
      </c>
      <c r="AS87" s="304">
        <f t="shared" si="15"/>
        <v>0</v>
      </c>
      <c r="AT87" s="167"/>
      <c r="AU87" s="306"/>
    </row>
    <row r="88" spans="1:47" s="34" customFormat="1" ht="269.25" customHeight="1" x14ac:dyDescent="0.25">
      <c r="A88" s="298">
        <v>69</v>
      </c>
      <c r="B88" s="302" t="s">
        <v>185</v>
      </c>
      <c r="C88" s="314">
        <v>459</v>
      </c>
      <c r="D88" s="302" t="s">
        <v>42</v>
      </c>
      <c r="E88" s="302" t="s">
        <v>42</v>
      </c>
      <c r="F88" s="303" t="s">
        <v>43</v>
      </c>
      <c r="G88" s="302">
        <v>3004</v>
      </c>
      <c r="H88" s="158" t="s">
        <v>92</v>
      </c>
      <c r="I88" s="3" t="s">
        <v>186</v>
      </c>
      <c r="J88" s="30">
        <f t="shared" ref="J88:J104" si="16">K88+M88</f>
        <v>57990</v>
      </c>
      <c r="K88" s="30">
        <v>57990</v>
      </c>
      <c r="L88" s="30"/>
      <c r="M88" s="30"/>
      <c r="N88" s="30">
        <f t="shared" ref="N88" si="17">W88+AB88+AG88</f>
        <v>0</v>
      </c>
      <c r="O88" s="157"/>
      <c r="P88" s="157">
        <f t="shared" ref="P88" si="18">X88+Z88+AC88+AE88+AH88</f>
        <v>0</v>
      </c>
      <c r="Q88" s="157">
        <f t="shared" ref="Q88" si="19">X88+AC88+AH88</f>
        <v>0</v>
      </c>
      <c r="R88" s="157">
        <f t="shared" ref="R88" si="20">Z88+AE88</f>
        <v>0</v>
      </c>
      <c r="S88" s="157"/>
      <c r="T88" s="157">
        <f t="shared" ref="T88" si="21">Y88+AD88+AI88</f>
        <v>0</v>
      </c>
      <c r="U88" s="157">
        <f t="shared" ref="U88" si="22">AA88+AF88</f>
        <v>0</v>
      </c>
      <c r="V88" s="157"/>
      <c r="W88" s="157"/>
      <c r="X88" s="30"/>
      <c r="Y88" s="30"/>
      <c r="Z88" s="30"/>
      <c r="AA88" s="30"/>
      <c r="AB88" s="157"/>
      <c r="AC88" s="30"/>
      <c r="AD88" s="30"/>
      <c r="AE88" s="30"/>
      <c r="AF88" s="30"/>
      <c r="AG88" s="30"/>
      <c r="AH88" s="30"/>
      <c r="AI88" s="30"/>
      <c r="AJ88" s="30">
        <f t="shared" ref="AJ88" si="23">AM88+AO88+AS88</f>
        <v>0</v>
      </c>
      <c r="AK88" s="30"/>
      <c r="AL88" s="30"/>
      <c r="AM88" s="30"/>
      <c r="AN88" s="30"/>
      <c r="AO88" s="30"/>
      <c r="AP88" s="30"/>
      <c r="AQ88" s="30"/>
      <c r="AR88" s="30"/>
      <c r="AS88" s="30"/>
      <c r="AT88" s="36"/>
      <c r="AU88" s="37"/>
    </row>
    <row r="89" spans="1:47" s="34" customFormat="1" ht="12.75" customHeight="1" x14ac:dyDescent="0.25">
      <c r="A89" s="470" t="s">
        <v>29</v>
      </c>
      <c r="B89" s="470"/>
      <c r="C89" s="470"/>
      <c r="D89" s="470"/>
      <c r="E89" s="159"/>
      <c r="F89" s="160"/>
      <c r="G89" s="159"/>
      <c r="H89" s="161"/>
      <c r="I89" s="162"/>
      <c r="J89" s="163">
        <f t="shared" si="16"/>
        <v>57990</v>
      </c>
      <c r="K89" s="163">
        <f t="shared" ref="K89:AS89" si="24">SUM(K88:K88)</f>
        <v>57990</v>
      </c>
      <c r="L89" s="163">
        <f t="shared" si="24"/>
        <v>0</v>
      </c>
      <c r="M89" s="163">
        <f t="shared" si="24"/>
        <v>0</v>
      </c>
      <c r="N89" s="163">
        <f t="shared" si="24"/>
        <v>0</v>
      </c>
      <c r="O89" s="163">
        <f t="shared" si="24"/>
        <v>0</v>
      </c>
      <c r="P89" s="163">
        <f t="shared" si="24"/>
        <v>0</v>
      </c>
      <c r="Q89" s="163">
        <f t="shared" si="24"/>
        <v>0</v>
      </c>
      <c r="R89" s="163">
        <f t="shared" si="24"/>
        <v>0</v>
      </c>
      <c r="S89" s="163">
        <f t="shared" si="24"/>
        <v>0</v>
      </c>
      <c r="T89" s="163">
        <f t="shared" si="24"/>
        <v>0</v>
      </c>
      <c r="U89" s="163">
        <f t="shared" si="24"/>
        <v>0</v>
      </c>
      <c r="V89" s="163">
        <f t="shared" si="24"/>
        <v>0</v>
      </c>
      <c r="W89" s="163">
        <f t="shared" si="24"/>
        <v>0</v>
      </c>
      <c r="X89" s="163">
        <f t="shared" si="24"/>
        <v>0</v>
      </c>
      <c r="Y89" s="163">
        <f t="shared" si="24"/>
        <v>0</v>
      </c>
      <c r="Z89" s="163">
        <f t="shared" si="24"/>
        <v>0</v>
      </c>
      <c r="AA89" s="163">
        <f t="shared" si="24"/>
        <v>0</v>
      </c>
      <c r="AB89" s="163">
        <f t="shared" si="24"/>
        <v>0</v>
      </c>
      <c r="AC89" s="163">
        <f t="shared" si="24"/>
        <v>0</v>
      </c>
      <c r="AD89" s="163">
        <f t="shared" si="24"/>
        <v>0</v>
      </c>
      <c r="AE89" s="163">
        <f t="shared" si="24"/>
        <v>0</v>
      </c>
      <c r="AF89" s="163">
        <f t="shared" si="24"/>
        <v>0</v>
      </c>
      <c r="AG89" s="163">
        <f t="shared" si="24"/>
        <v>0</v>
      </c>
      <c r="AH89" s="163">
        <f t="shared" si="24"/>
        <v>0</v>
      </c>
      <c r="AI89" s="163">
        <f t="shared" si="24"/>
        <v>0</v>
      </c>
      <c r="AJ89" s="163">
        <f t="shared" si="24"/>
        <v>0</v>
      </c>
      <c r="AK89" s="163">
        <f t="shared" si="24"/>
        <v>0</v>
      </c>
      <c r="AL89" s="163">
        <f t="shared" si="24"/>
        <v>0</v>
      </c>
      <c r="AM89" s="163">
        <f t="shared" si="24"/>
        <v>0</v>
      </c>
      <c r="AN89" s="163">
        <f t="shared" si="24"/>
        <v>0</v>
      </c>
      <c r="AO89" s="163">
        <f t="shared" si="24"/>
        <v>0</v>
      </c>
      <c r="AP89" s="163">
        <f t="shared" si="24"/>
        <v>0</v>
      </c>
      <c r="AQ89" s="163">
        <f t="shared" si="24"/>
        <v>0</v>
      </c>
      <c r="AR89" s="163">
        <f t="shared" si="24"/>
        <v>0</v>
      </c>
      <c r="AS89" s="163">
        <f t="shared" si="24"/>
        <v>0</v>
      </c>
      <c r="AT89" s="162"/>
      <c r="AU89" s="164"/>
    </row>
    <row r="90" spans="1:47" s="34" customFormat="1" ht="12.75" customHeight="1" x14ac:dyDescent="0.25">
      <c r="A90" s="298">
        <v>70</v>
      </c>
      <c r="B90" s="403" t="s">
        <v>187</v>
      </c>
      <c r="C90" s="39">
        <v>459</v>
      </c>
      <c r="D90" s="403" t="s">
        <v>42</v>
      </c>
      <c r="E90" s="403" t="s">
        <v>42</v>
      </c>
      <c r="F90" s="404" t="s">
        <v>43</v>
      </c>
      <c r="G90" s="403">
        <v>3004</v>
      </c>
      <c r="H90" s="312" t="s">
        <v>92</v>
      </c>
      <c r="I90" s="26" t="s">
        <v>186</v>
      </c>
      <c r="J90" s="30">
        <f t="shared" si="16"/>
        <v>68806</v>
      </c>
      <c r="K90" s="30">
        <v>68806</v>
      </c>
      <c r="L90" s="30"/>
      <c r="M90" s="30"/>
      <c r="N90" s="30">
        <f t="shared" ref="N90:N99" si="25">W90+AB90+AG90</f>
        <v>0</v>
      </c>
      <c r="O90" s="157"/>
      <c r="P90" s="157">
        <f t="shared" ref="P90:P100" si="26">X90+Z90+AC90+AE90+AH90</f>
        <v>0</v>
      </c>
      <c r="Q90" s="157">
        <f t="shared" ref="Q90:Q100" si="27">X90+AC90+AH90</f>
        <v>0</v>
      </c>
      <c r="R90" s="157">
        <f t="shared" ref="R90:R100" si="28">Z90+AE90</f>
        <v>0</v>
      </c>
      <c r="S90" s="157"/>
      <c r="T90" s="157">
        <f t="shared" ref="T90:T100" si="29">Y90+AD90+AI90</f>
        <v>0</v>
      </c>
      <c r="U90" s="157">
        <f t="shared" ref="U90:U100" si="30">AA90+AF90</f>
        <v>0</v>
      </c>
      <c r="V90" s="157"/>
      <c r="W90" s="157"/>
      <c r="X90" s="30"/>
      <c r="Y90" s="30"/>
      <c r="Z90" s="30"/>
      <c r="AA90" s="30"/>
      <c r="AB90" s="157"/>
      <c r="AC90" s="30"/>
      <c r="AD90" s="30"/>
      <c r="AE90" s="30"/>
      <c r="AF90" s="30"/>
      <c r="AG90" s="30"/>
      <c r="AH90" s="30"/>
      <c r="AI90" s="30"/>
      <c r="AJ90" s="30">
        <f t="shared" ref="AJ90:AJ99" si="31">AM90+AO90+AS90</f>
        <v>0</v>
      </c>
      <c r="AK90" s="30"/>
      <c r="AL90" s="30"/>
      <c r="AM90" s="30"/>
      <c r="AN90" s="30"/>
      <c r="AO90" s="30"/>
      <c r="AP90" s="30"/>
      <c r="AQ90" s="30"/>
      <c r="AR90" s="30"/>
      <c r="AS90" s="30"/>
      <c r="AT90" s="36"/>
      <c r="AU90" s="37"/>
    </row>
    <row r="91" spans="1:47" s="34" customFormat="1" ht="12.75" customHeight="1" x14ac:dyDescent="0.25">
      <c r="A91" s="298">
        <v>71</v>
      </c>
      <c r="B91" s="403"/>
      <c r="C91" s="39"/>
      <c r="D91" s="403"/>
      <c r="E91" s="403"/>
      <c r="F91" s="404"/>
      <c r="G91" s="403"/>
      <c r="H91" s="312" t="s">
        <v>99</v>
      </c>
      <c r="I91" s="3" t="s">
        <v>188</v>
      </c>
      <c r="J91" s="30">
        <f t="shared" si="16"/>
        <v>39028</v>
      </c>
      <c r="K91" s="30">
        <v>39028</v>
      </c>
      <c r="L91" s="30"/>
      <c r="M91" s="30"/>
      <c r="N91" s="30">
        <f t="shared" si="25"/>
        <v>0</v>
      </c>
      <c r="O91" s="157"/>
      <c r="P91" s="157">
        <f t="shared" si="26"/>
        <v>0</v>
      </c>
      <c r="Q91" s="157">
        <f t="shared" si="27"/>
        <v>0</v>
      </c>
      <c r="R91" s="157">
        <f t="shared" si="28"/>
        <v>0</v>
      </c>
      <c r="S91" s="157"/>
      <c r="T91" s="157">
        <f t="shared" si="29"/>
        <v>0</v>
      </c>
      <c r="U91" s="157">
        <f t="shared" si="30"/>
        <v>0</v>
      </c>
      <c r="V91" s="157"/>
      <c r="W91" s="157"/>
      <c r="X91" s="30"/>
      <c r="Y91" s="30"/>
      <c r="Z91" s="30"/>
      <c r="AA91" s="30"/>
      <c r="AB91" s="157"/>
      <c r="AC91" s="30"/>
      <c r="AD91" s="30"/>
      <c r="AE91" s="30"/>
      <c r="AF91" s="30"/>
      <c r="AG91" s="30"/>
      <c r="AH91" s="30"/>
      <c r="AI91" s="30"/>
      <c r="AJ91" s="30">
        <f t="shared" si="31"/>
        <v>0</v>
      </c>
      <c r="AK91" s="30"/>
      <c r="AL91" s="30"/>
      <c r="AM91" s="30"/>
      <c r="AN91" s="30"/>
      <c r="AO91" s="30"/>
      <c r="AP91" s="30"/>
      <c r="AQ91" s="30"/>
      <c r="AR91" s="30"/>
      <c r="AS91" s="30"/>
      <c r="AT91" s="36"/>
      <c r="AU91" s="37"/>
    </row>
    <row r="92" spans="1:47" s="34" customFormat="1" ht="12.75" customHeight="1" x14ac:dyDescent="0.25">
      <c r="A92" s="298">
        <v>72</v>
      </c>
      <c r="B92" s="403"/>
      <c r="C92" s="39"/>
      <c r="D92" s="403"/>
      <c r="E92" s="403"/>
      <c r="F92" s="404"/>
      <c r="G92" s="403"/>
      <c r="H92" s="312" t="s">
        <v>155</v>
      </c>
      <c r="I92" s="3" t="s">
        <v>189</v>
      </c>
      <c r="J92" s="30">
        <f t="shared" si="16"/>
        <v>8022.4</v>
      </c>
      <c r="K92" s="30">
        <v>8022.4</v>
      </c>
      <c r="L92" s="30"/>
      <c r="M92" s="30"/>
      <c r="N92" s="30">
        <f t="shared" si="25"/>
        <v>0</v>
      </c>
      <c r="O92" s="157"/>
      <c r="P92" s="157">
        <f t="shared" si="26"/>
        <v>0</v>
      </c>
      <c r="Q92" s="157">
        <f t="shared" si="27"/>
        <v>0</v>
      </c>
      <c r="R92" s="157">
        <f t="shared" si="28"/>
        <v>0</v>
      </c>
      <c r="S92" s="157"/>
      <c r="T92" s="157">
        <f t="shared" si="29"/>
        <v>0</v>
      </c>
      <c r="U92" s="157">
        <f t="shared" si="30"/>
        <v>0</v>
      </c>
      <c r="V92" s="157"/>
      <c r="W92" s="157"/>
      <c r="X92" s="30"/>
      <c r="Y92" s="30"/>
      <c r="Z92" s="30"/>
      <c r="AA92" s="30"/>
      <c r="AB92" s="157"/>
      <c r="AC92" s="30"/>
      <c r="AD92" s="30"/>
      <c r="AE92" s="30"/>
      <c r="AF92" s="30"/>
      <c r="AG92" s="30"/>
      <c r="AH92" s="30"/>
      <c r="AI92" s="30"/>
      <c r="AJ92" s="30">
        <f t="shared" si="31"/>
        <v>0</v>
      </c>
      <c r="AK92" s="30"/>
      <c r="AL92" s="30"/>
      <c r="AM92" s="30"/>
      <c r="AN92" s="30"/>
      <c r="AO92" s="30"/>
      <c r="AP92" s="30"/>
      <c r="AQ92" s="30"/>
      <c r="AR92" s="30"/>
      <c r="AS92" s="30"/>
      <c r="AT92" s="36"/>
      <c r="AU92" s="37"/>
    </row>
    <row r="93" spans="1:47" s="34" customFormat="1" ht="12.75" customHeight="1" x14ac:dyDescent="0.25">
      <c r="A93" s="298">
        <v>73</v>
      </c>
      <c r="B93" s="403"/>
      <c r="C93" s="39"/>
      <c r="D93" s="403"/>
      <c r="E93" s="403"/>
      <c r="F93" s="404"/>
      <c r="G93" s="403"/>
      <c r="H93" s="312" t="s">
        <v>103</v>
      </c>
      <c r="I93" s="3" t="s">
        <v>190</v>
      </c>
      <c r="J93" s="30">
        <f t="shared" si="16"/>
        <v>817</v>
      </c>
      <c r="K93" s="30">
        <v>817</v>
      </c>
      <c r="L93" s="30"/>
      <c r="M93" s="30"/>
      <c r="N93" s="30">
        <f t="shared" si="25"/>
        <v>0</v>
      </c>
      <c r="O93" s="157"/>
      <c r="P93" s="157">
        <f t="shared" si="26"/>
        <v>0</v>
      </c>
      <c r="Q93" s="157">
        <f t="shared" si="27"/>
        <v>0</v>
      </c>
      <c r="R93" s="157">
        <f t="shared" si="28"/>
        <v>0</v>
      </c>
      <c r="S93" s="157"/>
      <c r="T93" s="157">
        <f t="shared" si="29"/>
        <v>0</v>
      </c>
      <c r="U93" s="157">
        <f t="shared" si="30"/>
        <v>0</v>
      </c>
      <c r="V93" s="157"/>
      <c r="W93" s="157"/>
      <c r="X93" s="30"/>
      <c r="Y93" s="30"/>
      <c r="Z93" s="30"/>
      <c r="AA93" s="30"/>
      <c r="AB93" s="157"/>
      <c r="AC93" s="30"/>
      <c r="AD93" s="30"/>
      <c r="AE93" s="30"/>
      <c r="AF93" s="30"/>
      <c r="AG93" s="30"/>
      <c r="AH93" s="30"/>
      <c r="AI93" s="30"/>
      <c r="AJ93" s="30">
        <f t="shared" si="31"/>
        <v>0</v>
      </c>
      <c r="AK93" s="30"/>
      <c r="AL93" s="30"/>
      <c r="AM93" s="30"/>
      <c r="AN93" s="30"/>
      <c r="AO93" s="30"/>
      <c r="AP93" s="30"/>
      <c r="AQ93" s="30"/>
      <c r="AR93" s="30"/>
      <c r="AS93" s="30"/>
      <c r="AT93" s="36"/>
      <c r="AU93" s="37"/>
    </row>
    <row r="94" spans="1:47" s="34" customFormat="1" ht="12.75" customHeight="1" x14ac:dyDescent="0.25">
      <c r="A94" s="298">
        <v>74</v>
      </c>
      <c r="B94" s="403"/>
      <c r="C94" s="39"/>
      <c r="D94" s="403"/>
      <c r="E94" s="403"/>
      <c r="F94" s="404"/>
      <c r="G94" s="403"/>
      <c r="H94" s="312" t="s">
        <v>191</v>
      </c>
      <c r="I94" s="3" t="s">
        <v>192</v>
      </c>
      <c r="J94" s="30">
        <f t="shared" si="16"/>
        <v>22653</v>
      </c>
      <c r="K94" s="30">
        <v>22653</v>
      </c>
      <c r="L94" s="30"/>
      <c r="M94" s="30"/>
      <c r="N94" s="30">
        <f t="shared" si="25"/>
        <v>0</v>
      </c>
      <c r="O94" s="157"/>
      <c r="P94" s="157">
        <f t="shared" si="26"/>
        <v>0</v>
      </c>
      <c r="Q94" s="157">
        <f t="shared" si="27"/>
        <v>0</v>
      </c>
      <c r="R94" s="157">
        <f t="shared" si="28"/>
        <v>0</v>
      </c>
      <c r="S94" s="157"/>
      <c r="T94" s="157">
        <f t="shared" si="29"/>
        <v>0</v>
      </c>
      <c r="U94" s="157">
        <f t="shared" si="30"/>
        <v>0</v>
      </c>
      <c r="V94" s="157"/>
      <c r="W94" s="157"/>
      <c r="X94" s="30"/>
      <c r="Y94" s="30"/>
      <c r="Z94" s="30"/>
      <c r="AA94" s="30"/>
      <c r="AB94" s="157"/>
      <c r="AC94" s="30"/>
      <c r="AD94" s="30"/>
      <c r="AE94" s="30"/>
      <c r="AF94" s="30"/>
      <c r="AG94" s="30"/>
      <c r="AH94" s="30"/>
      <c r="AI94" s="30"/>
      <c r="AJ94" s="30">
        <f t="shared" si="31"/>
        <v>0</v>
      </c>
      <c r="AK94" s="30"/>
      <c r="AL94" s="30"/>
      <c r="AM94" s="30"/>
      <c r="AN94" s="30"/>
      <c r="AO94" s="30"/>
      <c r="AP94" s="30"/>
      <c r="AQ94" s="30"/>
      <c r="AR94" s="30"/>
      <c r="AS94" s="30"/>
      <c r="AT94" s="36"/>
      <c r="AU94" s="37"/>
    </row>
    <row r="95" spans="1:47" s="34" customFormat="1" ht="12.75" customHeight="1" x14ac:dyDescent="0.25">
      <c r="A95" s="298">
        <v>75</v>
      </c>
      <c r="B95" s="403"/>
      <c r="C95" s="39"/>
      <c r="D95" s="403"/>
      <c r="E95" s="403"/>
      <c r="F95" s="404"/>
      <c r="G95" s="403"/>
      <c r="H95" s="312" t="s">
        <v>107</v>
      </c>
      <c r="I95" s="3" t="s">
        <v>193</v>
      </c>
      <c r="J95" s="30">
        <f t="shared" si="16"/>
        <v>5893</v>
      </c>
      <c r="K95" s="30">
        <v>5893</v>
      </c>
      <c r="L95" s="30"/>
      <c r="M95" s="30"/>
      <c r="N95" s="30">
        <f t="shared" si="25"/>
        <v>0</v>
      </c>
      <c r="O95" s="157"/>
      <c r="P95" s="157">
        <f t="shared" si="26"/>
        <v>0</v>
      </c>
      <c r="Q95" s="157">
        <f t="shared" si="27"/>
        <v>0</v>
      </c>
      <c r="R95" s="157">
        <f t="shared" si="28"/>
        <v>0</v>
      </c>
      <c r="S95" s="157"/>
      <c r="T95" s="157">
        <f t="shared" si="29"/>
        <v>0</v>
      </c>
      <c r="U95" s="157">
        <f t="shared" si="30"/>
        <v>0</v>
      </c>
      <c r="V95" s="157"/>
      <c r="W95" s="157"/>
      <c r="X95" s="30"/>
      <c r="Y95" s="30"/>
      <c r="Z95" s="30"/>
      <c r="AA95" s="30"/>
      <c r="AB95" s="157"/>
      <c r="AC95" s="30"/>
      <c r="AD95" s="30"/>
      <c r="AE95" s="30"/>
      <c r="AF95" s="30"/>
      <c r="AG95" s="30"/>
      <c r="AH95" s="30"/>
      <c r="AI95" s="30"/>
      <c r="AJ95" s="30">
        <f t="shared" si="31"/>
        <v>0</v>
      </c>
      <c r="AK95" s="30"/>
      <c r="AL95" s="30"/>
      <c r="AM95" s="30"/>
      <c r="AN95" s="30"/>
      <c r="AO95" s="30"/>
      <c r="AP95" s="30"/>
      <c r="AQ95" s="30"/>
      <c r="AR95" s="30"/>
      <c r="AS95" s="30"/>
      <c r="AT95" s="36"/>
      <c r="AU95" s="37"/>
    </row>
    <row r="96" spans="1:47" s="34" customFormat="1" ht="12.75" customHeight="1" x14ac:dyDescent="0.25">
      <c r="A96" s="298">
        <v>76</v>
      </c>
      <c r="B96" s="403"/>
      <c r="C96" s="39"/>
      <c r="D96" s="403"/>
      <c r="E96" s="403"/>
      <c r="F96" s="404"/>
      <c r="G96" s="403"/>
      <c r="H96" s="312" t="s">
        <v>109</v>
      </c>
      <c r="I96" s="3" t="s">
        <v>194</v>
      </c>
      <c r="J96" s="30">
        <f t="shared" si="16"/>
        <v>92852</v>
      </c>
      <c r="K96" s="30">
        <v>92852</v>
      </c>
      <c r="L96" s="30"/>
      <c r="M96" s="30"/>
      <c r="N96" s="30">
        <f t="shared" si="25"/>
        <v>0</v>
      </c>
      <c r="O96" s="157"/>
      <c r="P96" s="157">
        <f t="shared" si="26"/>
        <v>0</v>
      </c>
      <c r="Q96" s="157">
        <f t="shared" si="27"/>
        <v>0</v>
      </c>
      <c r="R96" s="157">
        <f t="shared" si="28"/>
        <v>0</v>
      </c>
      <c r="S96" s="157"/>
      <c r="T96" s="157">
        <f t="shared" si="29"/>
        <v>0</v>
      </c>
      <c r="U96" s="157">
        <f t="shared" si="30"/>
        <v>0</v>
      </c>
      <c r="V96" s="157"/>
      <c r="W96" s="157"/>
      <c r="X96" s="30"/>
      <c r="Y96" s="30"/>
      <c r="Z96" s="30"/>
      <c r="AA96" s="30"/>
      <c r="AB96" s="157"/>
      <c r="AC96" s="30"/>
      <c r="AD96" s="30"/>
      <c r="AE96" s="30"/>
      <c r="AF96" s="30"/>
      <c r="AG96" s="30"/>
      <c r="AH96" s="30"/>
      <c r="AI96" s="30"/>
      <c r="AJ96" s="30">
        <f t="shared" si="31"/>
        <v>0</v>
      </c>
      <c r="AK96" s="30"/>
      <c r="AL96" s="30"/>
      <c r="AM96" s="30"/>
      <c r="AN96" s="30"/>
      <c r="AO96" s="30"/>
      <c r="AP96" s="30"/>
      <c r="AQ96" s="30"/>
      <c r="AR96" s="30"/>
      <c r="AS96" s="30"/>
      <c r="AT96" s="36"/>
      <c r="AU96" s="37"/>
    </row>
    <row r="97" spans="1:74" s="34" customFormat="1" ht="12.75" customHeight="1" x14ac:dyDescent="0.25">
      <c r="A97" s="298">
        <v>77</v>
      </c>
      <c r="B97" s="403"/>
      <c r="C97" s="39"/>
      <c r="D97" s="403"/>
      <c r="E97" s="403"/>
      <c r="F97" s="404"/>
      <c r="G97" s="403"/>
      <c r="H97" s="312" t="s">
        <v>111</v>
      </c>
      <c r="I97" s="3" t="s">
        <v>195</v>
      </c>
      <c r="J97" s="30">
        <f t="shared" si="16"/>
        <v>63859</v>
      </c>
      <c r="K97" s="30">
        <v>63859</v>
      </c>
      <c r="L97" s="30"/>
      <c r="M97" s="30"/>
      <c r="N97" s="30">
        <f t="shared" si="25"/>
        <v>0</v>
      </c>
      <c r="O97" s="157"/>
      <c r="P97" s="157">
        <f t="shared" si="26"/>
        <v>0</v>
      </c>
      <c r="Q97" s="157">
        <f t="shared" si="27"/>
        <v>0</v>
      </c>
      <c r="R97" s="157">
        <f t="shared" si="28"/>
        <v>0</v>
      </c>
      <c r="S97" s="157"/>
      <c r="T97" s="157">
        <f t="shared" si="29"/>
        <v>0</v>
      </c>
      <c r="U97" s="157">
        <f t="shared" si="30"/>
        <v>0</v>
      </c>
      <c r="V97" s="157"/>
      <c r="W97" s="157"/>
      <c r="X97" s="30"/>
      <c r="Y97" s="30"/>
      <c r="Z97" s="30"/>
      <c r="AA97" s="30"/>
      <c r="AB97" s="157"/>
      <c r="AC97" s="30"/>
      <c r="AD97" s="30"/>
      <c r="AE97" s="30"/>
      <c r="AF97" s="30"/>
      <c r="AG97" s="30"/>
      <c r="AH97" s="30"/>
      <c r="AI97" s="30"/>
      <c r="AJ97" s="30">
        <f t="shared" si="31"/>
        <v>0</v>
      </c>
      <c r="AK97" s="30"/>
      <c r="AL97" s="30"/>
      <c r="AM97" s="30"/>
      <c r="AN97" s="30"/>
      <c r="AO97" s="30"/>
      <c r="AP97" s="30"/>
      <c r="AQ97" s="30"/>
      <c r="AR97" s="30"/>
      <c r="AS97" s="30"/>
      <c r="AT97" s="36"/>
      <c r="AU97" s="37"/>
    </row>
    <row r="98" spans="1:74" s="34" customFormat="1" ht="12.75" customHeight="1" x14ac:dyDescent="0.25">
      <c r="A98" s="298">
        <v>78</v>
      </c>
      <c r="B98" s="403"/>
      <c r="C98" s="39"/>
      <c r="D98" s="403"/>
      <c r="E98" s="403"/>
      <c r="F98" s="404"/>
      <c r="G98" s="403"/>
      <c r="H98" s="312" t="s">
        <v>196</v>
      </c>
      <c r="I98" s="3" t="s">
        <v>197</v>
      </c>
      <c r="J98" s="30">
        <f t="shared" si="16"/>
        <v>110173</v>
      </c>
      <c r="K98" s="30">
        <v>110173</v>
      </c>
      <c r="L98" s="30"/>
      <c r="M98" s="30"/>
      <c r="N98" s="30">
        <f t="shared" si="25"/>
        <v>0</v>
      </c>
      <c r="O98" s="157"/>
      <c r="P98" s="157">
        <f t="shared" si="26"/>
        <v>0</v>
      </c>
      <c r="Q98" s="157">
        <f t="shared" si="27"/>
        <v>0</v>
      </c>
      <c r="R98" s="157">
        <f t="shared" si="28"/>
        <v>0</v>
      </c>
      <c r="S98" s="157"/>
      <c r="T98" s="157">
        <f t="shared" si="29"/>
        <v>0</v>
      </c>
      <c r="U98" s="157">
        <f t="shared" si="30"/>
        <v>0</v>
      </c>
      <c r="V98" s="157"/>
      <c r="W98" s="157"/>
      <c r="X98" s="30"/>
      <c r="Y98" s="30"/>
      <c r="Z98" s="30"/>
      <c r="AA98" s="30"/>
      <c r="AB98" s="157"/>
      <c r="AC98" s="30"/>
      <c r="AD98" s="30"/>
      <c r="AE98" s="30"/>
      <c r="AF98" s="30"/>
      <c r="AG98" s="30"/>
      <c r="AH98" s="30"/>
      <c r="AI98" s="30"/>
      <c r="AJ98" s="30">
        <f t="shared" si="31"/>
        <v>0</v>
      </c>
      <c r="AK98" s="30"/>
      <c r="AL98" s="30"/>
      <c r="AM98" s="30"/>
      <c r="AN98" s="30"/>
      <c r="AO98" s="30"/>
      <c r="AP98" s="30"/>
      <c r="AQ98" s="30"/>
      <c r="AR98" s="30"/>
      <c r="AS98" s="30"/>
      <c r="AT98" s="36"/>
      <c r="AU98" s="37"/>
    </row>
    <row r="99" spans="1:74" s="34" customFormat="1" ht="30.75" customHeight="1" x14ac:dyDescent="0.25">
      <c r="A99" s="298">
        <v>79</v>
      </c>
      <c r="B99" s="403"/>
      <c r="C99" s="39"/>
      <c r="D99" s="403"/>
      <c r="E99" s="403"/>
      <c r="F99" s="404"/>
      <c r="G99" s="403"/>
      <c r="H99" s="312" t="s">
        <v>115</v>
      </c>
      <c r="I99" s="3" t="s">
        <v>198</v>
      </c>
      <c r="J99" s="30">
        <f t="shared" si="16"/>
        <v>133043</v>
      </c>
      <c r="K99" s="30">
        <v>133043</v>
      </c>
      <c r="L99" s="30"/>
      <c r="M99" s="30"/>
      <c r="N99" s="30">
        <f t="shared" si="25"/>
        <v>0</v>
      </c>
      <c r="O99" s="157"/>
      <c r="P99" s="157">
        <f t="shared" si="26"/>
        <v>0</v>
      </c>
      <c r="Q99" s="157">
        <f t="shared" si="27"/>
        <v>0</v>
      </c>
      <c r="R99" s="157">
        <f t="shared" si="28"/>
        <v>0</v>
      </c>
      <c r="S99" s="157"/>
      <c r="T99" s="157">
        <f t="shared" si="29"/>
        <v>0</v>
      </c>
      <c r="U99" s="157">
        <f t="shared" si="30"/>
        <v>0</v>
      </c>
      <c r="V99" s="157"/>
      <c r="W99" s="157"/>
      <c r="X99" s="30"/>
      <c r="Y99" s="30"/>
      <c r="Z99" s="30"/>
      <c r="AA99" s="30"/>
      <c r="AB99" s="157"/>
      <c r="AC99" s="30"/>
      <c r="AD99" s="30"/>
      <c r="AE99" s="30"/>
      <c r="AF99" s="30"/>
      <c r="AG99" s="30"/>
      <c r="AH99" s="30"/>
      <c r="AI99" s="30"/>
      <c r="AJ99" s="30">
        <f t="shared" si="31"/>
        <v>0</v>
      </c>
      <c r="AK99" s="30"/>
      <c r="AL99" s="30"/>
      <c r="AM99" s="30"/>
      <c r="AN99" s="30"/>
      <c r="AO99" s="30"/>
      <c r="AP99" s="30"/>
      <c r="AQ99" s="30"/>
      <c r="AR99" s="30"/>
      <c r="AS99" s="30"/>
      <c r="AT99" s="36"/>
      <c r="AU99" s="37"/>
    </row>
    <row r="100" spans="1:74" s="34" customFormat="1" ht="154.5" customHeight="1" x14ac:dyDescent="0.25">
      <c r="A100" s="298">
        <v>80</v>
      </c>
      <c r="B100" s="403"/>
      <c r="C100" s="314">
        <v>490</v>
      </c>
      <c r="D100" s="359"/>
      <c r="E100" s="302"/>
      <c r="F100" s="154"/>
      <c r="G100" s="403"/>
      <c r="H100" s="312" t="s">
        <v>199</v>
      </c>
      <c r="I100" s="3" t="s">
        <v>200</v>
      </c>
      <c r="J100" s="30">
        <f t="shared" si="16"/>
        <v>0</v>
      </c>
      <c r="K100" s="30"/>
      <c r="L100" s="30"/>
      <c r="M100" s="30"/>
      <c r="N100" s="30">
        <v>0</v>
      </c>
      <c r="O100" s="157"/>
      <c r="P100" s="157">
        <f t="shared" si="26"/>
        <v>0</v>
      </c>
      <c r="Q100" s="157">
        <f t="shared" si="27"/>
        <v>0</v>
      </c>
      <c r="R100" s="157">
        <f t="shared" si="28"/>
        <v>0</v>
      </c>
      <c r="S100" s="157"/>
      <c r="T100" s="157">
        <f t="shared" si="29"/>
        <v>0</v>
      </c>
      <c r="U100" s="157">
        <f t="shared" si="30"/>
        <v>0</v>
      </c>
      <c r="V100" s="157"/>
      <c r="W100" s="157"/>
      <c r="X100" s="30"/>
      <c r="Y100" s="30"/>
      <c r="Z100" s="30"/>
      <c r="AA100" s="30"/>
      <c r="AB100" s="157"/>
      <c r="AC100" s="30"/>
      <c r="AD100" s="30"/>
      <c r="AE100" s="30"/>
      <c r="AF100" s="30"/>
      <c r="AG100" s="30"/>
      <c r="AH100" s="30"/>
      <c r="AI100" s="30"/>
      <c r="AJ100" s="30">
        <v>1</v>
      </c>
      <c r="AK100" s="157">
        <v>105164</v>
      </c>
      <c r="AL100" s="30"/>
      <c r="AM100" s="30"/>
      <c r="AN100" s="30"/>
      <c r="AO100" s="157">
        <v>105164</v>
      </c>
      <c r="AP100" s="30">
        <v>1</v>
      </c>
      <c r="AQ100" s="30"/>
      <c r="AR100" s="30"/>
      <c r="AS100" s="30"/>
      <c r="AT100" s="36" t="s">
        <v>201</v>
      </c>
      <c r="AU100" s="37" t="s">
        <v>95</v>
      </c>
    </row>
    <row r="101" spans="1:74" s="34" customFormat="1" ht="12.75" customHeight="1" x14ac:dyDescent="0.25">
      <c r="A101" s="470" t="s">
        <v>29</v>
      </c>
      <c r="B101" s="470"/>
      <c r="C101" s="470"/>
      <c r="D101" s="470"/>
      <c r="E101" s="159"/>
      <c r="F101" s="160"/>
      <c r="G101" s="159"/>
      <c r="H101" s="161"/>
      <c r="I101" s="162"/>
      <c r="J101" s="163">
        <f t="shared" si="16"/>
        <v>545146.4</v>
      </c>
      <c r="K101" s="163">
        <f>SUM(K90:K100)</f>
        <v>545146.4</v>
      </c>
      <c r="L101" s="163">
        <f t="shared" ref="L101:AS101" si="32">SUM(L90:L100)</f>
        <v>0</v>
      </c>
      <c r="M101" s="163">
        <f t="shared" si="32"/>
        <v>0</v>
      </c>
      <c r="N101" s="163">
        <f t="shared" si="32"/>
        <v>0</v>
      </c>
      <c r="O101" s="163">
        <f t="shared" si="32"/>
        <v>0</v>
      </c>
      <c r="P101" s="163">
        <f t="shared" si="32"/>
        <v>0</v>
      </c>
      <c r="Q101" s="163">
        <f t="shared" si="32"/>
        <v>0</v>
      </c>
      <c r="R101" s="163">
        <f t="shared" si="32"/>
        <v>0</v>
      </c>
      <c r="S101" s="163">
        <f t="shared" si="32"/>
        <v>0</v>
      </c>
      <c r="T101" s="163">
        <f t="shared" si="32"/>
        <v>0</v>
      </c>
      <c r="U101" s="163">
        <f t="shared" si="32"/>
        <v>0</v>
      </c>
      <c r="V101" s="163">
        <f t="shared" si="32"/>
        <v>0</v>
      </c>
      <c r="W101" s="163">
        <f t="shared" si="32"/>
        <v>0</v>
      </c>
      <c r="X101" s="163">
        <f t="shared" si="32"/>
        <v>0</v>
      </c>
      <c r="Y101" s="163">
        <f t="shared" si="32"/>
        <v>0</v>
      </c>
      <c r="Z101" s="163">
        <f t="shared" si="32"/>
        <v>0</v>
      </c>
      <c r="AA101" s="163">
        <f t="shared" si="32"/>
        <v>0</v>
      </c>
      <c r="AB101" s="163">
        <f t="shared" si="32"/>
        <v>0</v>
      </c>
      <c r="AC101" s="163">
        <f t="shared" si="32"/>
        <v>0</v>
      </c>
      <c r="AD101" s="163">
        <f t="shared" si="32"/>
        <v>0</v>
      </c>
      <c r="AE101" s="163">
        <f t="shared" si="32"/>
        <v>0</v>
      </c>
      <c r="AF101" s="163">
        <f t="shared" si="32"/>
        <v>0</v>
      </c>
      <c r="AG101" s="163">
        <f t="shared" si="32"/>
        <v>0</v>
      </c>
      <c r="AH101" s="163">
        <f t="shared" si="32"/>
        <v>0</v>
      </c>
      <c r="AI101" s="163">
        <f t="shared" si="32"/>
        <v>0</v>
      </c>
      <c r="AJ101" s="163">
        <f t="shared" si="32"/>
        <v>1</v>
      </c>
      <c r="AK101" s="163">
        <f t="shared" si="32"/>
        <v>105164</v>
      </c>
      <c r="AL101" s="163">
        <f t="shared" si="32"/>
        <v>0</v>
      </c>
      <c r="AM101" s="163">
        <f t="shared" si="32"/>
        <v>0</v>
      </c>
      <c r="AN101" s="163">
        <f t="shared" si="32"/>
        <v>0</v>
      </c>
      <c r="AO101" s="163">
        <f t="shared" si="32"/>
        <v>105164</v>
      </c>
      <c r="AP101" s="163">
        <f t="shared" si="32"/>
        <v>1</v>
      </c>
      <c r="AQ101" s="163">
        <f t="shared" si="32"/>
        <v>0</v>
      </c>
      <c r="AR101" s="163">
        <f t="shared" si="32"/>
        <v>0</v>
      </c>
      <c r="AS101" s="163">
        <f t="shared" si="32"/>
        <v>0</v>
      </c>
      <c r="AT101" s="162"/>
      <c r="AU101" s="164"/>
    </row>
    <row r="102" spans="1:74" s="34" customFormat="1" ht="177" customHeight="1" x14ac:dyDescent="0.25">
      <c r="A102" s="298">
        <v>81</v>
      </c>
      <c r="B102" s="314" t="s">
        <v>202</v>
      </c>
      <c r="C102" s="314">
        <v>490</v>
      </c>
      <c r="D102" s="302"/>
      <c r="E102" s="302"/>
      <c r="F102" s="154"/>
      <c r="G102" s="314">
        <v>3004</v>
      </c>
      <c r="H102" s="312" t="s">
        <v>199</v>
      </c>
      <c r="I102" s="3" t="s">
        <v>200</v>
      </c>
      <c r="J102" s="30">
        <f t="shared" si="16"/>
        <v>0</v>
      </c>
      <c r="K102" s="30"/>
      <c r="L102" s="30"/>
      <c r="M102" s="30"/>
      <c r="N102" s="30">
        <f t="shared" ref="N102" si="33">W102+AB102+AG102</f>
        <v>0</v>
      </c>
      <c r="O102" s="157"/>
      <c r="P102" s="157">
        <f t="shared" ref="P102" si="34">X102+Z102+AC102+AE102+AH102</f>
        <v>0</v>
      </c>
      <c r="Q102" s="157">
        <f t="shared" ref="Q102" si="35">X102+AC102+AH102</f>
        <v>0</v>
      </c>
      <c r="R102" s="157">
        <f t="shared" ref="R102" si="36">Z102+AE102</f>
        <v>0</v>
      </c>
      <c r="S102" s="157"/>
      <c r="T102" s="157">
        <f t="shared" ref="T102" si="37">Y102+AD102+AI102</f>
        <v>0</v>
      </c>
      <c r="U102" s="157">
        <f t="shared" ref="U102" si="38">AA102+AF102</f>
        <v>0</v>
      </c>
      <c r="V102" s="157"/>
      <c r="W102" s="157"/>
      <c r="X102" s="30"/>
      <c r="Y102" s="30"/>
      <c r="Z102" s="30"/>
      <c r="AA102" s="30"/>
      <c r="AB102" s="157"/>
      <c r="AC102" s="30"/>
      <c r="AD102" s="30"/>
      <c r="AE102" s="30"/>
      <c r="AF102" s="30"/>
      <c r="AG102" s="30"/>
      <c r="AH102" s="30"/>
      <c r="AI102" s="30"/>
      <c r="AJ102" s="30">
        <v>1</v>
      </c>
      <c r="AK102" s="157">
        <v>855164</v>
      </c>
      <c r="AL102" s="30"/>
      <c r="AM102" s="30"/>
      <c r="AN102" s="30"/>
      <c r="AO102" s="157">
        <v>855164</v>
      </c>
      <c r="AP102" s="30">
        <v>1</v>
      </c>
      <c r="AQ102" s="30"/>
      <c r="AR102" s="30"/>
      <c r="AS102" s="30"/>
      <c r="AT102" s="36" t="s">
        <v>203</v>
      </c>
      <c r="AU102" s="37" t="s">
        <v>95</v>
      </c>
    </row>
    <row r="103" spans="1:74" s="34" customFormat="1" ht="12.75" customHeight="1" x14ac:dyDescent="0.25">
      <c r="A103" s="470" t="s">
        <v>29</v>
      </c>
      <c r="B103" s="470"/>
      <c r="C103" s="470"/>
      <c r="D103" s="470"/>
      <c r="E103" s="159"/>
      <c r="F103" s="160"/>
      <c r="G103" s="159"/>
      <c r="H103" s="161"/>
      <c r="I103" s="162"/>
      <c r="J103" s="163">
        <f t="shared" si="16"/>
        <v>0</v>
      </c>
      <c r="K103" s="163">
        <f t="shared" ref="K103:M103" si="39">SUM(K102)</f>
        <v>0</v>
      </c>
      <c r="L103" s="163">
        <f t="shared" si="39"/>
        <v>0</v>
      </c>
      <c r="M103" s="163">
        <f t="shared" si="39"/>
        <v>0</v>
      </c>
      <c r="N103" s="163">
        <f>SUM(N102)</f>
        <v>0</v>
      </c>
      <c r="O103" s="163">
        <f t="shared" ref="O103:AS103" si="40">SUM(O102)</f>
        <v>0</v>
      </c>
      <c r="P103" s="163">
        <f t="shared" si="40"/>
        <v>0</v>
      </c>
      <c r="Q103" s="163">
        <f t="shared" si="40"/>
        <v>0</v>
      </c>
      <c r="R103" s="163">
        <f t="shared" si="40"/>
        <v>0</v>
      </c>
      <c r="S103" s="163">
        <f t="shared" si="40"/>
        <v>0</v>
      </c>
      <c r="T103" s="163">
        <f t="shared" si="40"/>
        <v>0</v>
      </c>
      <c r="U103" s="163">
        <f t="shared" si="40"/>
        <v>0</v>
      </c>
      <c r="V103" s="163">
        <f t="shared" si="40"/>
        <v>0</v>
      </c>
      <c r="W103" s="163">
        <f t="shared" si="40"/>
        <v>0</v>
      </c>
      <c r="X103" s="163">
        <f t="shared" si="40"/>
        <v>0</v>
      </c>
      <c r="Y103" s="163">
        <f t="shared" si="40"/>
        <v>0</v>
      </c>
      <c r="Z103" s="163">
        <f t="shared" si="40"/>
        <v>0</v>
      </c>
      <c r="AA103" s="163">
        <f t="shared" si="40"/>
        <v>0</v>
      </c>
      <c r="AB103" s="163">
        <f t="shared" si="40"/>
        <v>0</v>
      </c>
      <c r="AC103" s="163">
        <f t="shared" si="40"/>
        <v>0</v>
      </c>
      <c r="AD103" s="163">
        <f t="shared" si="40"/>
        <v>0</v>
      </c>
      <c r="AE103" s="163">
        <f t="shared" si="40"/>
        <v>0</v>
      </c>
      <c r="AF103" s="163">
        <f t="shared" si="40"/>
        <v>0</v>
      </c>
      <c r="AG103" s="163">
        <f t="shared" si="40"/>
        <v>0</v>
      </c>
      <c r="AH103" s="163">
        <f t="shared" si="40"/>
        <v>0</v>
      </c>
      <c r="AI103" s="163">
        <f t="shared" si="40"/>
        <v>0</v>
      </c>
      <c r="AJ103" s="163">
        <f t="shared" si="40"/>
        <v>1</v>
      </c>
      <c r="AK103" s="163">
        <f t="shared" si="40"/>
        <v>855164</v>
      </c>
      <c r="AL103" s="163">
        <f t="shared" si="40"/>
        <v>0</v>
      </c>
      <c r="AM103" s="163">
        <f t="shared" si="40"/>
        <v>0</v>
      </c>
      <c r="AN103" s="163">
        <f t="shared" si="40"/>
        <v>0</v>
      </c>
      <c r="AO103" s="163">
        <f t="shared" si="40"/>
        <v>855164</v>
      </c>
      <c r="AP103" s="163">
        <f t="shared" si="40"/>
        <v>1</v>
      </c>
      <c r="AQ103" s="163">
        <f t="shared" si="40"/>
        <v>0</v>
      </c>
      <c r="AR103" s="163">
        <f t="shared" si="40"/>
        <v>0</v>
      </c>
      <c r="AS103" s="163">
        <f t="shared" si="40"/>
        <v>0</v>
      </c>
      <c r="AT103" s="162"/>
      <c r="AU103" s="164"/>
    </row>
    <row r="104" spans="1:74" s="34" customFormat="1" ht="12.75" customHeight="1" x14ac:dyDescent="0.25">
      <c r="A104" s="452" t="s">
        <v>204</v>
      </c>
      <c r="B104" s="452"/>
      <c r="C104" s="452"/>
      <c r="D104" s="452"/>
      <c r="E104" s="452"/>
      <c r="F104" s="452"/>
      <c r="G104" s="452"/>
      <c r="H104" s="452"/>
      <c r="I104" s="165" t="s">
        <v>69</v>
      </c>
      <c r="J104" s="166">
        <f t="shared" si="16"/>
        <v>603136.4</v>
      </c>
      <c r="K104" s="166">
        <f>K101+K89+K103</f>
        <v>603136.4</v>
      </c>
      <c r="L104" s="166">
        <f t="shared" ref="L104:M104" si="41">L101+L89+L103</f>
        <v>0</v>
      </c>
      <c r="M104" s="166">
        <f t="shared" si="41"/>
        <v>0</v>
      </c>
      <c r="N104" s="166">
        <f t="shared" ref="N104:AS104" si="42">N101+N89+N103</f>
        <v>0</v>
      </c>
      <c r="O104" s="166">
        <f t="shared" si="42"/>
        <v>0</v>
      </c>
      <c r="P104" s="166">
        <f t="shared" si="42"/>
        <v>0</v>
      </c>
      <c r="Q104" s="166">
        <f t="shared" si="42"/>
        <v>0</v>
      </c>
      <c r="R104" s="166">
        <f t="shared" si="42"/>
        <v>0</v>
      </c>
      <c r="S104" s="166">
        <f t="shared" si="42"/>
        <v>0</v>
      </c>
      <c r="T104" s="166">
        <f t="shared" si="42"/>
        <v>0</v>
      </c>
      <c r="U104" s="166">
        <f t="shared" si="42"/>
        <v>0</v>
      </c>
      <c r="V104" s="166">
        <f t="shared" si="42"/>
        <v>0</v>
      </c>
      <c r="W104" s="166">
        <f t="shared" si="42"/>
        <v>0</v>
      </c>
      <c r="X104" s="166">
        <f t="shared" si="42"/>
        <v>0</v>
      </c>
      <c r="Y104" s="166">
        <f t="shared" si="42"/>
        <v>0</v>
      </c>
      <c r="Z104" s="166">
        <f t="shared" si="42"/>
        <v>0</v>
      </c>
      <c r="AA104" s="166">
        <f t="shared" si="42"/>
        <v>0</v>
      </c>
      <c r="AB104" s="166">
        <f t="shared" si="42"/>
        <v>0</v>
      </c>
      <c r="AC104" s="166">
        <f t="shared" si="42"/>
        <v>0</v>
      </c>
      <c r="AD104" s="166">
        <f t="shared" si="42"/>
        <v>0</v>
      </c>
      <c r="AE104" s="166">
        <f t="shared" si="42"/>
        <v>0</v>
      </c>
      <c r="AF104" s="166">
        <f t="shared" si="42"/>
        <v>0</v>
      </c>
      <c r="AG104" s="166">
        <f t="shared" si="42"/>
        <v>0</v>
      </c>
      <c r="AH104" s="166">
        <f t="shared" si="42"/>
        <v>0</v>
      </c>
      <c r="AI104" s="166">
        <f t="shared" si="42"/>
        <v>0</v>
      </c>
      <c r="AJ104" s="166">
        <f t="shared" si="42"/>
        <v>2</v>
      </c>
      <c r="AK104" s="166">
        <f t="shared" si="42"/>
        <v>960328</v>
      </c>
      <c r="AL104" s="166">
        <f t="shared" si="42"/>
        <v>0</v>
      </c>
      <c r="AM104" s="166">
        <f t="shared" si="42"/>
        <v>0</v>
      </c>
      <c r="AN104" s="166">
        <f t="shared" si="42"/>
        <v>0</v>
      </c>
      <c r="AO104" s="166">
        <f t="shared" si="42"/>
        <v>960328</v>
      </c>
      <c r="AP104" s="166">
        <f t="shared" si="42"/>
        <v>2</v>
      </c>
      <c r="AQ104" s="166">
        <f t="shared" si="42"/>
        <v>0</v>
      </c>
      <c r="AR104" s="166">
        <f t="shared" si="42"/>
        <v>0</v>
      </c>
      <c r="AS104" s="166">
        <f t="shared" si="42"/>
        <v>0</v>
      </c>
      <c r="AT104" s="139"/>
      <c r="AU104" s="139"/>
    </row>
    <row r="105" spans="1:74" s="34" customFormat="1" ht="142.5" customHeight="1" x14ac:dyDescent="0.25">
      <c r="A105" s="38">
        <v>82</v>
      </c>
      <c r="B105" s="39" t="s">
        <v>89</v>
      </c>
      <c r="C105" s="40" t="s">
        <v>90</v>
      </c>
      <c r="D105" s="39" t="s">
        <v>35</v>
      </c>
      <c r="E105" s="39" t="s">
        <v>35</v>
      </c>
      <c r="F105" s="40" t="s">
        <v>91</v>
      </c>
      <c r="G105" s="39">
        <v>3008</v>
      </c>
      <c r="H105" s="41" t="s">
        <v>92</v>
      </c>
      <c r="I105" s="42" t="s">
        <v>93</v>
      </c>
      <c r="J105" s="43">
        <v>14520.1</v>
      </c>
      <c r="K105" s="43">
        <v>14520.1</v>
      </c>
      <c r="L105" s="43">
        <v>2951</v>
      </c>
      <c r="M105" s="44"/>
      <c r="N105" s="30">
        <v>47.5</v>
      </c>
      <c r="O105" s="3"/>
      <c r="P105" s="30">
        <v>47.5</v>
      </c>
      <c r="Q105" s="30">
        <v>47.5</v>
      </c>
      <c r="R105" s="3"/>
      <c r="S105" s="3"/>
      <c r="T105" s="30">
        <v>47.5</v>
      </c>
      <c r="U105" s="3"/>
      <c r="V105" s="3"/>
      <c r="W105" s="30"/>
      <c r="X105" s="30"/>
      <c r="Y105" s="25"/>
      <c r="Z105" s="25"/>
      <c r="AA105" s="25"/>
      <c r="AB105" s="45"/>
      <c r="AC105" s="25"/>
      <c r="AD105" s="25"/>
      <c r="AE105" s="46"/>
      <c r="AF105" s="46"/>
      <c r="AG105" s="30">
        <v>47.5</v>
      </c>
      <c r="AH105" s="30">
        <v>47.5</v>
      </c>
      <c r="AI105" s="30">
        <v>47.5</v>
      </c>
      <c r="AJ105" s="8"/>
      <c r="AK105" s="8"/>
      <c r="AL105" s="25"/>
      <c r="AM105" s="46"/>
      <c r="AN105" s="6"/>
      <c r="AO105" s="6"/>
      <c r="AP105" s="47"/>
      <c r="AQ105" s="48"/>
      <c r="AR105" s="49"/>
      <c r="AS105" s="50"/>
      <c r="AT105" s="51" t="s">
        <v>336</v>
      </c>
      <c r="AU105" s="42" t="s">
        <v>94</v>
      </c>
    </row>
    <row r="106" spans="1:74" s="34" customFormat="1" ht="17.25" customHeight="1" x14ac:dyDescent="0.25">
      <c r="A106" s="52"/>
      <c r="B106" s="53"/>
      <c r="C106" s="54"/>
      <c r="D106" s="53"/>
      <c r="E106" s="53"/>
      <c r="F106" s="54"/>
      <c r="G106" s="53"/>
      <c r="H106" s="55"/>
      <c r="I106" s="56" t="s">
        <v>29</v>
      </c>
      <c r="J106" s="57">
        <f>SUM(J105)</f>
        <v>14520.1</v>
      </c>
      <c r="K106" s="57">
        <f>SUM(K105)</f>
        <v>14520.1</v>
      </c>
      <c r="L106" s="57">
        <f>SUM(L105)</f>
        <v>2951</v>
      </c>
      <c r="M106" s="57">
        <f t="shared" ref="M106:AS106" si="43">SUM(M105)</f>
        <v>0</v>
      </c>
      <c r="N106" s="57">
        <f t="shared" si="43"/>
        <v>47.5</v>
      </c>
      <c r="O106" s="57">
        <f t="shared" si="43"/>
        <v>0</v>
      </c>
      <c r="P106" s="57">
        <f t="shared" si="43"/>
        <v>47.5</v>
      </c>
      <c r="Q106" s="57">
        <f t="shared" si="43"/>
        <v>47.5</v>
      </c>
      <c r="R106" s="57">
        <f t="shared" si="43"/>
        <v>0</v>
      </c>
      <c r="S106" s="57">
        <f t="shared" si="43"/>
        <v>0</v>
      </c>
      <c r="T106" s="57">
        <f t="shared" si="43"/>
        <v>47.5</v>
      </c>
      <c r="U106" s="57">
        <f t="shared" si="43"/>
        <v>0</v>
      </c>
      <c r="V106" s="57">
        <f t="shared" si="43"/>
        <v>0</v>
      </c>
      <c r="W106" s="57">
        <f t="shared" si="43"/>
        <v>0</v>
      </c>
      <c r="X106" s="57">
        <f t="shared" si="43"/>
        <v>0</v>
      </c>
      <c r="Y106" s="57">
        <f t="shared" si="43"/>
        <v>0</v>
      </c>
      <c r="Z106" s="57">
        <f t="shared" si="43"/>
        <v>0</v>
      </c>
      <c r="AA106" s="57">
        <f t="shared" si="43"/>
        <v>0</v>
      </c>
      <c r="AB106" s="57">
        <f t="shared" si="43"/>
        <v>0</v>
      </c>
      <c r="AC106" s="57">
        <f t="shared" si="43"/>
        <v>0</v>
      </c>
      <c r="AD106" s="57">
        <f t="shared" si="43"/>
        <v>0</v>
      </c>
      <c r="AE106" s="57">
        <f t="shared" si="43"/>
        <v>0</v>
      </c>
      <c r="AF106" s="57">
        <f t="shared" si="43"/>
        <v>0</v>
      </c>
      <c r="AG106" s="57">
        <f t="shared" si="43"/>
        <v>47.5</v>
      </c>
      <c r="AH106" s="57">
        <f t="shared" si="43"/>
        <v>47.5</v>
      </c>
      <c r="AI106" s="57">
        <f t="shared" si="43"/>
        <v>47.5</v>
      </c>
      <c r="AJ106" s="57">
        <f t="shared" si="43"/>
        <v>0</v>
      </c>
      <c r="AK106" s="57">
        <f t="shared" si="43"/>
        <v>0</v>
      </c>
      <c r="AL106" s="57">
        <f t="shared" si="43"/>
        <v>0</v>
      </c>
      <c r="AM106" s="57">
        <f t="shared" si="43"/>
        <v>0</v>
      </c>
      <c r="AN106" s="57">
        <f t="shared" si="43"/>
        <v>0</v>
      </c>
      <c r="AO106" s="57">
        <f t="shared" si="43"/>
        <v>0</v>
      </c>
      <c r="AP106" s="57">
        <f t="shared" si="43"/>
        <v>0</v>
      </c>
      <c r="AQ106" s="57">
        <f t="shared" si="43"/>
        <v>0</v>
      </c>
      <c r="AR106" s="57">
        <f t="shared" si="43"/>
        <v>0</v>
      </c>
      <c r="AS106" s="57">
        <f t="shared" si="43"/>
        <v>0</v>
      </c>
      <c r="AT106" s="58"/>
      <c r="AU106" s="42"/>
    </row>
    <row r="107" spans="1:74" s="34" customFormat="1" ht="219" customHeight="1" x14ac:dyDescent="0.25">
      <c r="A107" s="295">
        <v>83</v>
      </c>
      <c r="B107" s="465" t="s">
        <v>25</v>
      </c>
      <c r="C107" s="447" t="s">
        <v>90</v>
      </c>
      <c r="D107" s="465" t="s">
        <v>35</v>
      </c>
      <c r="E107" s="465" t="s">
        <v>35</v>
      </c>
      <c r="F107" s="447" t="s">
        <v>91</v>
      </c>
      <c r="G107" s="465">
        <v>3008</v>
      </c>
      <c r="H107" s="466" t="s">
        <v>92</v>
      </c>
      <c r="I107" s="467" t="s">
        <v>93</v>
      </c>
      <c r="J107" s="418">
        <v>32603.200000000001</v>
      </c>
      <c r="K107" s="418">
        <v>32603.200000000001</v>
      </c>
      <c r="L107" s="418"/>
      <c r="M107" s="3"/>
      <c r="N107" s="30">
        <v>226</v>
      </c>
      <c r="O107" s="3"/>
      <c r="P107" s="30">
        <v>226</v>
      </c>
      <c r="Q107" s="30">
        <v>226</v>
      </c>
      <c r="R107" s="3"/>
      <c r="S107" s="3"/>
      <c r="T107" s="3"/>
      <c r="U107" s="3"/>
      <c r="V107" s="3"/>
      <c r="W107" s="30">
        <v>226</v>
      </c>
      <c r="X107" s="30">
        <v>226</v>
      </c>
      <c r="Y107" s="25"/>
      <c r="Z107" s="25"/>
      <c r="AA107" s="25"/>
      <c r="AB107" s="45"/>
      <c r="AC107" s="25"/>
      <c r="AD107" s="25"/>
      <c r="AE107" s="46"/>
      <c r="AF107" s="46"/>
      <c r="AG107" s="25"/>
      <c r="AH107" s="25"/>
      <c r="AI107" s="25"/>
      <c r="AJ107" s="59"/>
      <c r="AK107" s="8"/>
      <c r="AL107" s="25"/>
      <c r="AM107" s="46"/>
      <c r="AN107" s="3"/>
      <c r="AO107" s="3"/>
      <c r="AP107" s="60"/>
      <c r="AQ107" s="61"/>
      <c r="AR107" s="60"/>
      <c r="AS107" s="61"/>
      <c r="AT107" s="51" t="s">
        <v>338</v>
      </c>
      <c r="AU107" s="8" t="s">
        <v>95</v>
      </c>
    </row>
    <row r="108" spans="1:74" s="34" customFormat="1" ht="120" customHeight="1" x14ac:dyDescent="0.25">
      <c r="A108" s="295">
        <v>84</v>
      </c>
      <c r="B108" s="465"/>
      <c r="C108" s="447"/>
      <c r="D108" s="465"/>
      <c r="E108" s="465"/>
      <c r="F108" s="447"/>
      <c r="G108" s="465"/>
      <c r="H108" s="466"/>
      <c r="I108" s="468"/>
      <c r="J108" s="419"/>
      <c r="K108" s="419"/>
      <c r="L108" s="420"/>
      <c r="M108" s="3"/>
      <c r="N108" s="30">
        <v>16052</v>
      </c>
      <c r="O108" s="3"/>
      <c r="P108" s="30">
        <v>16052</v>
      </c>
      <c r="Q108" s="30">
        <v>16052</v>
      </c>
      <c r="R108" s="3"/>
      <c r="S108" s="3"/>
      <c r="T108" s="3"/>
      <c r="U108" s="3"/>
      <c r="V108" s="3"/>
      <c r="W108" s="30">
        <v>16052</v>
      </c>
      <c r="X108" s="30">
        <v>16052</v>
      </c>
      <c r="Y108" s="25"/>
      <c r="Z108" s="25"/>
      <c r="AA108" s="25"/>
      <c r="AB108" s="45"/>
      <c r="AC108" s="25"/>
      <c r="AD108" s="25"/>
      <c r="AE108" s="46"/>
      <c r="AF108" s="46"/>
      <c r="AG108" s="25"/>
      <c r="AH108" s="25"/>
      <c r="AI108" s="25"/>
      <c r="AJ108" s="59"/>
      <c r="AK108" s="8"/>
      <c r="AL108" s="25"/>
      <c r="AM108" s="46"/>
      <c r="AN108" s="3"/>
      <c r="AO108" s="3"/>
      <c r="AP108" s="60"/>
      <c r="AQ108" s="61"/>
      <c r="AR108" s="60"/>
      <c r="AS108" s="61"/>
      <c r="AT108" s="51" t="s">
        <v>339</v>
      </c>
      <c r="AU108" s="8" t="s">
        <v>95</v>
      </c>
    </row>
    <row r="109" spans="1:74" s="63" customFormat="1" ht="147" customHeight="1" x14ac:dyDescent="0.25">
      <c r="A109" s="295">
        <v>85</v>
      </c>
      <c r="B109" s="465"/>
      <c r="C109" s="447"/>
      <c r="D109" s="465"/>
      <c r="E109" s="465"/>
      <c r="F109" s="447"/>
      <c r="G109" s="465"/>
      <c r="H109" s="466"/>
      <c r="I109" s="468"/>
      <c r="J109" s="419"/>
      <c r="K109" s="419"/>
      <c r="L109" s="61"/>
      <c r="M109" s="26"/>
      <c r="N109" s="30">
        <v>2.4</v>
      </c>
      <c r="O109" s="3"/>
      <c r="P109" s="30">
        <v>2.4</v>
      </c>
      <c r="Q109" s="30">
        <v>2.4</v>
      </c>
      <c r="R109" s="3"/>
      <c r="S109" s="3"/>
      <c r="T109" s="30">
        <v>2.4</v>
      </c>
      <c r="U109" s="3"/>
      <c r="V109" s="3"/>
      <c r="W109" s="30"/>
      <c r="X109" s="30"/>
      <c r="Y109" s="25"/>
      <c r="Z109" s="25"/>
      <c r="AA109" s="25"/>
      <c r="AB109" s="45"/>
      <c r="AC109" s="25"/>
      <c r="AD109" s="25"/>
      <c r="AE109" s="46"/>
      <c r="AF109" s="46"/>
      <c r="AG109" s="30">
        <v>2.4</v>
      </c>
      <c r="AH109" s="30">
        <v>2.4</v>
      </c>
      <c r="AI109" s="30">
        <v>2.4</v>
      </c>
      <c r="AJ109" s="8"/>
      <c r="AK109" s="8"/>
      <c r="AL109" s="25"/>
      <c r="AM109" s="46"/>
      <c r="AN109" s="6"/>
      <c r="AO109" s="6"/>
      <c r="AP109" s="47"/>
      <c r="AQ109" s="48"/>
      <c r="AR109" s="49"/>
      <c r="AS109" s="50"/>
      <c r="AT109" s="51" t="s">
        <v>337</v>
      </c>
      <c r="AU109" s="8" t="s">
        <v>96</v>
      </c>
      <c r="AV109" s="62"/>
      <c r="AW109" s="62"/>
      <c r="AX109" s="62"/>
      <c r="AY109" s="62"/>
      <c r="AZ109" s="62"/>
      <c r="BA109" s="62"/>
      <c r="BB109" s="62"/>
      <c r="BC109" s="62"/>
      <c r="BD109" s="62"/>
      <c r="BE109" s="62"/>
      <c r="BF109" s="62"/>
      <c r="BG109" s="62"/>
      <c r="BH109" s="62"/>
      <c r="BI109" s="62"/>
      <c r="BJ109" s="62"/>
      <c r="BK109" s="62"/>
      <c r="BL109" s="62"/>
      <c r="BM109" s="62"/>
      <c r="BN109" s="62"/>
      <c r="BO109" s="62"/>
      <c r="BP109" s="62"/>
      <c r="BQ109" s="62"/>
      <c r="BR109" s="62"/>
      <c r="BS109" s="62"/>
      <c r="BT109" s="62"/>
      <c r="BU109" s="62"/>
      <c r="BV109" s="62"/>
    </row>
    <row r="110" spans="1:74" s="67" customFormat="1" ht="45.75" customHeight="1" x14ac:dyDescent="0.25">
      <c r="A110" s="295">
        <v>86</v>
      </c>
      <c r="B110" s="465"/>
      <c r="C110" s="447"/>
      <c r="D110" s="465"/>
      <c r="E110" s="465"/>
      <c r="F110" s="447"/>
      <c r="G110" s="465"/>
      <c r="H110" s="41" t="s">
        <v>97</v>
      </c>
      <c r="I110" s="38" t="s">
        <v>98</v>
      </c>
      <c r="J110" s="64">
        <v>21645</v>
      </c>
      <c r="K110" s="64">
        <v>21645</v>
      </c>
      <c r="L110" s="64"/>
      <c r="M110" s="25"/>
      <c r="N110" s="64"/>
      <c r="O110" s="64"/>
      <c r="P110" s="64"/>
      <c r="Q110" s="64"/>
      <c r="R110" s="64"/>
      <c r="S110" s="64"/>
      <c r="T110" s="64"/>
      <c r="U110" s="64"/>
      <c r="V110" s="64"/>
      <c r="W110" s="64"/>
      <c r="X110" s="64"/>
      <c r="Y110" s="64"/>
      <c r="Z110" s="64"/>
      <c r="AA110" s="64"/>
      <c r="AB110" s="64"/>
      <c r="AC110" s="64"/>
      <c r="AD110" s="64"/>
      <c r="AE110" s="64"/>
      <c r="AF110" s="64"/>
      <c r="AG110" s="64"/>
      <c r="AH110" s="64"/>
      <c r="AI110" s="64"/>
      <c r="AJ110" s="65"/>
      <c r="AK110" s="64"/>
      <c r="AL110" s="65"/>
      <c r="AM110" s="65"/>
      <c r="AN110" s="65"/>
      <c r="AO110" s="64"/>
      <c r="AP110" s="65"/>
      <c r="AQ110" s="64"/>
      <c r="AR110" s="65"/>
      <c r="AS110" s="64"/>
      <c r="AT110" s="64"/>
      <c r="AU110" s="66"/>
    </row>
    <row r="111" spans="1:74" s="67" customFormat="1" ht="26.25" customHeight="1" x14ac:dyDescent="0.25">
      <c r="A111" s="295">
        <v>87</v>
      </c>
      <c r="B111" s="465"/>
      <c r="C111" s="447"/>
      <c r="D111" s="465"/>
      <c r="E111" s="465"/>
      <c r="F111" s="447"/>
      <c r="G111" s="465"/>
      <c r="H111" s="41" t="s">
        <v>99</v>
      </c>
      <c r="I111" s="68" t="s">
        <v>100</v>
      </c>
      <c r="J111" s="69">
        <v>10393</v>
      </c>
      <c r="K111" s="69">
        <v>10393</v>
      </c>
      <c r="L111" s="69"/>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1"/>
      <c r="AK111" s="70"/>
      <c r="AL111" s="71"/>
      <c r="AM111" s="70"/>
      <c r="AN111" s="71"/>
      <c r="AO111" s="70"/>
      <c r="AP111" s="71"/>
      <c r="AQ111" s="70"/>
      <c r="AR111" s="71"/>
      <c r="AS111" s="70"/>
      <c r="AT111" s="64"/>
      <c r="AU111" s="66"/>
    </row>
    <row r="112" spans="1:74" s="73" customFormat="1" ht="39" customHeight="1" x14ac:dyDescent="0.25">
      <c r="A112" s="295">
        <v>88</v>
      </c>
      <c r="B112" s="465"/>
      <c r="C112" s="447"/>
      <c r="D112" s="465"/>
      <c r="E112" s="465"/>
      <c r="F112" s="447"/>
      <c r="G112" s="465"/>
      <c r="H112" s="41" t="s">
        <v>101</v>
      </c>
      <c r="I112" s="68" t="s">
        <v>102</v>
      </c>
      <c r="J112" s="69">
        <v>4068</v>
      </c>
      <c r="K112" s="69">
        <v>4068</v>
      </c>
      <c r="L112" s="69"/>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1"/>
      <c r="AK112" s="70"/>
      <c r="AL112" s="71"/>
      <c r="AM112" s="70"/>
      <c r="AN112" s="71"/>
      <c r="AO112" s="70"/>
      <c r="AP112" s="71"/>
      <c r="AQ112" s="70"/>
      <c r="AR112" s="71"/>
      <c r="AS112" s="70"/>
      <c r="AT112" s="50"/>
      <c r="AU112" s="72"/>
    </row>
    <row r="113" spans="1:47" s="34" customFormat="1" ht="45.75" customHeight="1" x14ac:dyDescent="0.25">
      <c r="A113" s="295">
        <v>89</v>
      </c>
      <c r="B113" s="465"/>
      <c r="C113" s="447"/>
      <c r="D113" s="465"/>
      <c r="E113" s="465"/>
      <c r="F113" s="447"/>
      <c r="G113" s="465"/>
      <c r="H113" s="41" t="s">
        <v>103</v>
      </c>
      <c r="I113" s="74" t="s">
        <v>104</v>
      </c>
      <c r="J113" s="69">
        <v>4121</v>
      </c>
      <c r="K113" s="64">
        <v>4121</v>
      </c>
      <c r="L113" s="64"/>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75"/>
      <c r="AO113" s="3"/>
      <c r="AP113" s="3"/>
      <c r="AQ113" s="3"/>
      <c r="AR113" s="3"/>
      <c r="AS113" s="3"/>
      <c r="AT113" s="3"/>
      <c r="AU113" s="3"/>
    </row>
    <row r="114" spans="1:47" ht="26.25" customHeight="1" x14ac:dyDescent="0.25">
      <c r="A114" s="295">
        <v>90</v>
      </c>
      <c r="B114" s="465"/>
      <c r="C114" s="447"/>
      <c r="D114" s="465"/>
      <c r="E114" s="465"/>
      <c r="F114" s="447"/>
      <c r="G114" s="465"/>
      <c r="H114" s="41" t="s">
        <v>105</v>
      </c>
      <c r="I114" s="74" t="s">
        <v>106</v>
      </c>
      <c r="J114" s="69">
        <v>44245</v>
      </c>
      <c r="K114" s="64">
        <v>44245</v>
      </c>
      <c r="L114" s="64"/>
      <c r="M114" s="76"/>
      <c r="N114" s="76"/>
      <c r="O114" s="76"/>
      <c r="P114" s="77"/>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row>
    <row r="115" spans="1:47" ht="38.25" x14ac:dyDescent="0.25">
      <c r="A115" s="295">
        <v>91</v>
      </c>
      <c r="B115" s="465"/>
      <c r="C115" s="447"/>
      <c r="D115" s="465"/>
      <c r="E115" s="465"/>
      <c r="F115" s="447"/>
      <c r="G115" s="465"/>
      <c r="H115" s="41" t="s">
        <v>107</v>
      </c>
      <c r="I115" s="74" t="s">
        <v>108</v>
      </c>
      <c r="J115" s="69">
        <v>28</v>
      </c>
      <c r="K115" s="64">
        <v>28</v>
      </c>
      <c r="L115" s="64"/>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row>
    <row r="116" spans="1:47" s="34" customFormat="1" ht="25.5" x14ac:dyDescent="0.25">
      <c r="A116" s="295">
        <v>92</v>
      </c>
      <c r="B116" s="465"/>
      <c r="C116" s="447"/>
      <c r="D116" s="465"/>
      <c r="E116" s="465"/>
      <c r="F116" s="447"/>
      <c r="G116" s="465"/>
      <c r="H116" s="41" t="s">
        <v>109</v>
      </c>
      <c r="I116" s="74" t="s">
        <v>110</v>
      </c>
      <c r="J116" s="69">
        <v>1</v>
      </c>
      <c r="K116" s="64">
        <v>1</v>
      </c>
      <c r="L116" s="64"/>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row>
    <row r="117" spans="1:47" ht="38.25" x14ac:dyDescent="0.25">
      <c r="A117" s="295">
        <v>93</v>
      </c>
      <c r="B117" s="465"/>
      <c r="C117" s="447"/>
      <c r="D117" s="465"/>
      <c r="E117" s="465"/>
      <c r="F117" s="447"/>
      <c r="G117" s="465"/>
      <c r="H117" s="41" t="s">
        <v>111</v>
      </c>
      <c r="I117" s="74" t="s">
        <v>112</v>
      </c>
      <c r="J117" s="69">
        <v>13785</v>
      </c>
      <c r="K117" s="64">
        <v>13785</v>
      </c>
      <c r="L117" s="64">
        <v>13785</v>
      </c>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row>
    <row r="118" spans="1:47" ht="27.75" customHeight="1" x14ac:dyDescent="0.25">
      <c r="A118" s="295">
        <v>94</v>
      </c>
      <c r="B118" s="465"/>
      <c r="C118" s="447"/>
      <c r="D118" s="465"/>
      <c r="E118" s="465"/>
      <c r="F118" s="447"/>
      <c r="G118" s="465"/>
      <c r="H118" s="41" t="s">
        <v>113</v>
      </c>
      <c r="I118" s="74" t="s">
        <v>114</v>
      </c>
      <c r="J118" s="69">
        <v>58299</v>
      </c>
      <c r="K118" s="64">
        <v>58299</v>
      </c>
      <c r="L118" s="64"/>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row>
    <row r="119" spans="1:47" ht="51" x14ac:dyDescent="0.25">
      <c r="A119" s="295">
        <v>95</v>
      </c>
      <c r="B119" s="465"/>
      <c r="C119" s="447"/>
      <c r="D119" s="465"/>
      <c r="E119" s="465"/>
      <c r="F119" s="447"/>
      <c r="G119" s="465"/>
      <c r="H119" s="41" t="s">
        <v>115</v>
      </c>
      <c r="I119" s="74" t="s">
        <v>116</v>
      </c>
      <c r="J119" s="69">
        <v>22875</v>
      </c>
      <c r="K119" s="64">
        <v>22875</v>
      </c>
      <c r="L119" s="64"/>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row>
    <row r="120" spans="1:47" ht="25.5" x14ac:dyDescent="0.25">
      <c r="A120" s="295">
        <v>96</v>
      </c>
      <c r="B120" s="465"/>
      <c r="C120" s="447"/>
      <c r="D120" s="465"/>
      <c r="E120" s="465"/>
      <c r="F120" s="447"/>
      <c r="G120" s="465"/>
      <c r="H120" s="41" t="s">
        <v>117</v>
      </c>
      <c r="I120" s="74" t="s">
        <v>118</v>
      </c>
      <c r="J120" s="69">
        <v>15666</v>
      </c>
      <c r="K120" s="64">
        <v>15666</v>
      </c>
      <c r="L120" s="64"/>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row>
    <row r="121" spans="1:47" x14ac:dyDescent="0.25">
      <c r="A121" s="78"/>
      <c r="B121" s="79"/>
      <c r="C121" s="80"/>
      <c r="D121" s="81"/>
      <c r="E121" s="81"/>
      <c r="F121" s="80"/>
      <c r="G121" s="81"/>
      <c r="H121" s="203"/>
      <c r="I121" s="82" t="s">
        <v>29</v>
      </c>
      <c r="J121" s="83">
        <f>SUM(J107:J120)</f>
        <v>227729.2</v>
      </c>
      <c r="K121" s="83">
        <f t="shared" ref="K121:AS121" si="44">SUM(K107:K120)</f>
        <v>227729.2</v>
      </c>
      <c r="L121" s="83">
        <f t="shared" si="44"/>
        <v>13785</v>
      </c>
      <c r="M121" s="83">
        <f t="shared" si="44"/>
        <v>0</v>
      </c>
      <c r="N121" s="83">
        <f t="shared" si="44"/>
        <v>16280.4</v>
      </c>
      <c r="O121" s="83">
        <f t="shared" si="44"/>
        <v>0</v>
      </c>
      <c r="P121" s="83">
        <f t="shared" si="44"/>
        <v>16280.4</v>
      </c>
      <c r="Q121" s="83">
        <f t="shared" si="44"/>
        <v>16280.4</v>
      </c>
      <c r="R121" s="83">
        <f t="shared" si="44"/>
        <v>0</v>
      </c>
      <c r="S121" s="83">
        <f t="shared" si="44"/>
        <v>0</v>
      </c>
      <c r="T121" s="83">
        <f t="shared" si="44"/>
        <v>2.4</v>
      </c>
      <c r="U121" s="83">
        <f t="shared" si="44"/>
        <v>0</v>
      </c>
      <c r="V121" s="83">
        <f t="shared" si="44"/>
        <v>0</v>
      </c>
      <c r="W121" s="83">
        <f t="shared" si="44"/>
        <v>16278</v>
      </c>
      <c r="X121" s="83">
        <f t="shared" si="44"/>
        <v>16278</v>
      </c>
      <c r="Y121" s="83">
        <f t="shared" si="44"/>
        <v>0</v>
      </c>
      <c r="Z121" s="83">
        <f t="shared" si="44"/>
        <v>0</v>
      </c>
      <c r="AA121" s="83">
        <f t="shared" si="44"/>
        <v>0</v>
      </c>
      <c r="AB121" s="83">
        <f t="shared" si="44"/>
        <v>0</v>
      </c>
      <c r="AC121" s="83">
        <f t="shared" si="44"/>
        <v>0</v>
      </c>
      <c r="AD121" s="83">
        <f t="shared" si="44"/>
        <v>0</v>
      </c>
      <c r="AE121" s="83">
        <f t="shared" si="44"/>
        <v>0</v>
      </c>
      <c r="AF121" s="83">
        <f t="shared" si="44"/>
        <v>0</v>
      </c>
      <c r="AG121" s="83">
        <f t="shared" si="44"/>
        <v>2.4</v>
      </c>
      <c r="AH121" s="83">
        <f t="shared" si="44"/>
        <v>2.4</v>
      </c>
      <c r="AI121" s="83">
        <f t="shared" si="44"/>
        <v>2.4</v>
      </c>
      <c r="AJ121" s="83">
        <f t="shared" si="44"/>
        <v>0</v>
      </c>
      <c r="AK121" s="83">
        <f t="shared" si="44"/>
        <v>0</v>
      </c>
      <c r="AL121" s="83">
        <f t="shared" si="44"/>
        <v>0</v>
      </c>
      <c r="AM121" s="83">
        <f t="shared" si="44"/>
        <v>0</v>
      </c>
      <c r="AN121" s="83">
        <f t="shared" si="44"/>
        <v>0</v>
      </c>
      <c r="AO121" s="83">
        <f t="shared" si="44"/>
        <v>0</v>
      </c>
      <c r="AP121" s="83">
        <f t="shared" si="44"/>
        <v>0</v>
      </c>
      <c r="AQ121" s="83">
        <f t="shared" si="44"/>
        <v>0</v>
      </c>
      <c r="AR121" s="83">
        <f t="shared" si="44"/>
        <v>0</v>
      </c>
      <c r="AS121" s="83">
        <f t="shared" si="44"/>
        <v>0</v>
      </c>
      <c r="AT121" s="84"/>
      <c r="AU121" s="84"/>
    </row>
    <row r="122" spans="1:47" x14ac:dyDescent="0.25">
      <c r="A122" s="480" t="s">
        <v>205</v>
      </c>
      <c r="B122" s="480"/>
      <c r="C122" s="480"/>
      <c r="D122" s="480"/>
      <c r="E122" s="480"/>
      <c r="F122" s="480"/>
      <c r="G122" s="480"/>
      <c r="H122" s="480"/>
      <c r="I122" s="168" t="s">
        <v>69</v>
      </c>
      <c r="J122" s="139">
        <f t="shared" ref="J122:AS122" si="45">J106+J121</f>
        <v>242249.30000000002</v>
      </c>
      <c r="K122" s="139">
        <f t="shared" si="45"/>
        <v>242249.30000000002</v>
      </c>
      <c r="L122" s="139">
        <f t="shared" si="45"/>
        <v>16736</v>
      </c>
      <c r="M122" s="139">
        <f t="shared" si="45"/>
        <v>0</v>
      </c>
      <c r="N122" s="139">
        <f t="shared" si="45"/>
        <v>16327.9</v>
      </c>
      <c r="O122" s="139">
        <f t="shared" si="45"/>
        <v>0</v>
      </c>
      <c r="P122" s="139">
        <f t="shared" si="45"/>
        <v>16327.9</v>
      </c>
      <c r="Q122" s="139">
        <f t="shared" si="45"/>
        <v>16327.9</v>
      </c>
      <c r="R122" s="139">
        <f t="shared" si="45"/>
        <v>0</v>
      </c>
      <c r="S122" s="139">
        <f t="shared" si="45"/>
        <v>0</v>
      </c>
      <c r="T122" s="139">
        <f t="shared" si="45"/>
        <v>49.9</v>
      </c>
      <c r="U122" s="139">
        <f t="shared" si="45"/>
        <v>0</v>
      </c>
      <c r="V122" s="139">
        <f t="shared" si="45"/>
        <v>0</v>
      </c>
      <c r="W122" s="139">
        <f t="shared" si="45"/>
        <v>16278</v>
      </c>
      <c r="X122" s="139">
        <f t="shared" si="45"/>
        <v>16278</v>
      </c>
      <c r="Y122" s="139">
        <f t="shared" si="45"/>
        <v>0</v>
      </c>
      <c r="Z122" s="139">
        <f t="shared" si="45"/>
        <v>0</v>
      </c>
      <c r="AA122" s="139">
        <f t="shared" si="45"/>
        <v>0</v>
      </c>
      <c r="AB122" s="139">
        <f t="shared" si="45"/>
        <v>0</v>
      </c>
      <c r="AC122" s="139">
        <f t="shared" si="45"/>
        <v>0</v>
      </c>
      <c r="AD122" s="139">
        <f t="shared" si="45"/>
        <v>0</v>
      </c>
      <c r="AE122" s="139">
        <f t="shared" si="45"/>
        <v>0</v>
      </c>
      <c r="AF122" s="139">
        <f t="shared" si="45"/>
        <v>0</v>
      </c>
      <c r="AG122" s="139">
        <f t="shared" si="45"/>
        <v>49.9</v>
      </c>
      <c r="AH122" s="139">
        <f t="shared" si="45"/>
        <v>49.9</v>
      </c>
      <c r="AI122" s="139">
        <f t="shared" si="45"/>
        <v>49.9</v>
      </c>
      <c r="AJ122" s="139">
        <f t="shared" si="45"/>
        <v>0</v>
      </c>
      <c r="AK122" s="139">
        <f t="shared" si="45"/>
        <v>0</v>
      </c>
      <c r="AL122" s="139">
        <f t="shared" si="45"/>
        <v>0</v>
      </c>
      <c r="AM122" s="139">
        <f t="shared" si="45"/>
        <v>0</v>
      </c>
      <c r="AN122" s="139">
        <f t="shared" si="45"/>
        <v>0</v>
      </c>
      <c r="AO122" s="139">
        <f t="shared" si="45"/>
        <v>0</v>
      </c>
      <c r="AP122" s="139">
        <f t="shared" si="45"/>
        <v>0</v>
      </c>
      <c r="AQ122" s="139">
        <f t="shared" si="45"/>
        <v>0</v>
      </c>
      <c r="AR122" s="139">
        <f t="shared" si="45"/>
        <v>0</v>
      </c>
      <c r="AS122" s="139">
        <f t="shared" si="45"/>
        <v>0</v>
      </c>
      <c r="AT122" s="169"/>
      <c r="AU122" s="169"/>
    </row>
    <row r="123" spans="1:47" ht="63.75" x14ac:dyDescent="0.25">
      <c r="A123" s="36">
        <v>97</v>
      </c>
      <c r="B123" s="403" t="s">
        <v>119</v>
      </c>
      <c r="C123" s="403">
        <v>459</v>
      </c>
      <c r="D123" s="403" t="s">
        <v>206</v>
      </c>
      <c r="E123" s="403" t="s">
        <v>207</v>
      </c>
      <c r="F123" s="404" t="s">
        <v>208</v>
      </c>
      <c r="G123" s="474">
        <v>3023</v>
      </c>
      <c r="H123" s="176" t="s">
        <v>92</v>
      </c>
      <c r="I123" s="94" t="s">
        <v>93</v>
      </c>
      <c r="J123" s="171">
        <v>43512</v>
      </c>
      <c r="K123" s="171">
        <v>43512</v>
      </c>
      <c r="L123" s="100">
        <v>6072</v>
      </c>
      <c r="M123" s="29"/>
      <c r="N123" s="108"/>
      <c r="O123" s="108"/>
      <c r="P123" s="108"/>
      <c r="Q123" s="108"/>
      <c r="R123" s="108"/>
      <c r="S123" s="108"/>
      <c r="T123" s="108"/>
      <c r="U123" s="108"/>
      <c r="V123" s="108"/>
      <c r="W123" s="108"/>
      <c r="X123" s="108"/>
      <c r="Y123" s="108"/>
      <c r="Z123" s="108"/>
      <c r="AA123" s="108"/>
      <c r="AB123" s="172"/>
      <c r="AC123" s="173"/>
      <c r="AD123" s="173"/>
      <c r="AE123" s="172"/>
      <c r="AF123" s="172"/>
      <c r="AG123" s="173"/>
      <c r="AH123" s="173"/>
      <c r="AI123" s="173"/>
      <c r="AJ123" s="173"/>
      <c r="AK123" s="29"/>
      <c r="AL123" s="29"/>
      <c r="AM123" s="94"/>
      <c r="AN123" s="94"/>
      <c r="AO123" s="94"/>
      <c r="AP123" s="94"/>
      <c r="AQ123" s="94"/>
      <c r="AR123" s="94"/>
      <c r="AS123" s="94"/>
      <c r="AT123" s="36"/>
      <c r="AU123" s="29"/>
    </row>
    <row r="124" spans="1:47" x14ac:dyDescent="0.25">
      <c r="A124" s="36">
        <v>98</v>
      </c>
      <c r="B124" s="403"/>
      <c r="C124" s="403"/>
      <c r="D124" s="403"/>
      <c r="E124" s="403"/>
      <c r="F124" s="404"/>
      <c r="G124" s="474"/>
      <c r="H124" s="176" t="s">
        <v>209</v>
      </c>
      <c r="I124" s="174" t="s">
        <v>210</v>
      </c>
      <c r="J124" s="171">
        <v>1202664</v>
      </c>
      <c r="K124" s="171">
        <v>1202664</v>
      </c>
      <c r="L124" s="100"/>
      <c r="M124" s="29"/>
      <c r="N124" s="108"/>
      <c r="O124" s="108"/>
      <c r="P124" s="108"/>
      <c r="Q124" s="108"/>
      <c r="R124" s="108"/>
      <c r="S124" s="108"/>
      <c r="T124" s="108"/>
      <c r="U124" s="108"/>
      <c r="V124" s="108"/>
      <c r="W124" s="108"/>
      <c r="X124" s="108"/>
      <c r="Y124" s="108"/>
      <c r="Z124" s="108"/>
      <c r="AA124" s="108"/>
      <c r="AB124" s="172"/>
      <c r="AC124" s="173"/>
      <c r="AD124" s="173"/>
      <c r="AE124" s="172"/>
      <c r="AF124" s="172"/>
      <c r="AG124" s="173"/>
      <c r="AH124" s="173"/>
      <c r="AI124" s="173"/>
      <c r="AJ124" s="173"/>
      <c r="AK124" s="29"/>
      <c r="AL124" s="29"/>
      <c r="AM124" s="94"/>
      <c r="AN124" s="94"/>
      <c r="AO124" s="94"/>
      <c r="AP124" s="94"/>
      <c r="AQ124" s="94"/>
      <c r="AR124" s="94"/>
      <c r="AS124" s="94"/>
      <c r="AT124" s="36"/>
      <c r="AU124" s="29"/>
    </row>
    <row r="125" spans="1:47" ht="25.5" x14ac:dyDescent="0.25">
      <c r="A125" s="36">
        <v>99</v>
      </c>
      <c r="B125" s="403"/>
      <c r="C125" s="403"/>
      <c r="D125" s="403"/>
      <c r="E125" s="403"/>
      <c r="F125" s="404"/>
      <c r="G125" s="474"/>
      <c r="H125" s="176" t="s">
        <v>211</v>
      </c>
      <c r="I125" s="174" t="s">
        <v>212</v>
      </c>
      <c r="J125" s="171">
        <v>1119031</v>
      </c>
      <c r="K125" s="171">
        <v>1119031</v>
      </c>
      <c r="L125" s="100"/>
      <c r="M125" s="29"/>
      <c r="N125" s="108"/>
      <c r="O125" s="108"/>
      <c r="P125" s="108"/>
      <c r="Q125" s="108"/>
      <c r="R125" s="108"/>
      <c r="S125" s="108"/>
      <c r="T125" s="108"/>
      <c r="U125" s="108"/>
      <c r="V125" s="108"/>
      <c r="W125" s="108"/>
      <c r="X125" s="108"/>
      <c r="Y125" s="108"/>
      <c r="Z125" s="108"/>
      <c r="AA125" s="108"/>
      <c r="AB125" s="172"/>
      <c r="AC125" s="173"/>
      <c r="AD125" s="173"/>
      <c r="AE125" s="172"/>
      <c r="AF125" s="172"/>
      <c r="AG125" s="173"/>
      <c r="AH125" s="173"/>
      <c r="AI125" s="173"/>
      <c r="AJ125" s="173"/>
      <c r="AK125" s="29"/>
      <c r="AL125" s="29"/>
      <c r="AM125" s="94"/>
      <c r="AN125" s="94"/>
      <c r="AO125" s="94"/>
      <c r="AP125" s="94"/>
      <c r="AQ125" s="94"/>
      <c r="AR125" s="94"/>
      <c r="AS125" s="94"/>
      <c r="AT125" s="36"/>
      <c r="AU125" s="29"/>
    </row>
    <row r="126" spans="1:47" s="346" customFormat="1" ht="13.5" customHeight="1" x14ac:dyDescent="0.25">
      <c r="A126" s="339"/>
      <c r="B126" s="403"/>
      <c r="C126" s="403"/>
      <c r="D126" s="403"/>
      <c r="E126" s="403"/>
      <c r="F126" s="404"/>
      <c r="G126" s="474"/>
      <c r="H126" s="340"/>
      <c r="I126" s="341" t="s">
        <v>213</v>
      </c>
      <c r="J126" s="342">
        <f>SUM(J123:J125)</f>
        <v>2365207</v>
      </c>
      <c r="K126" s="342">
        <f>SUM(K123:K125)</f>
        <v>2365207</v>
      </c>
      <c r="L126" s="342">
        <f>SUM(L123:L125)</f>
        <v>6072</v>
      </c>
      <c r="M126" s="343"/>
      <c r="N126" s="344"/>
      <c r="O126" s="344"/>
      <c r="P126" s="344"/>
      <c r="Q126" s="344"/>
      <c r="R126" s="344"/>
      <c r="S126" s="344"/>
      <c r="T126" s="344"/>
      <c r="U126" s="344"/>
      <c r="V126" s="344"/>
      <c r="W126" s="344"/>
      <c r="X126" s="344"/>
      <c r="Y126" s="344"/>
      <c r="Z126" s="344"/>
      <c r="AA126" s="344"/>
      <c r="AB126" s="345"/>
      <c r="AC126" s="343"/>
      <c r="AD126" s="343"/>
      <c r="AE126" s="345"/>
      <c r="AF126" s="345"/>
      <c r="AG126" s="343"/>
      <c r="AH126" s="343"/>
      <c r="AI126" s="343"/>
      <c r="AJ126" s="343"/>
      <c r="AK126" s="343"/>
      <c r="AL126" s="343"/>
      <c r="AM126" s="345"/>
      <c r="AN126" s="345"/>
      <c r="AO126" s="345"/>
      <c r="AP126" s="345"/>
      <c r="AQ126" s="345"/>
      <c r="AR126" s="345"/>
      <c r="AS126" s="345"/>
      <c r="AT126" s="339"/>
      <c r="AU126" s="343"/>
    </row>
    <row r="127" spans="1:47" ht="249" customHeight="1" x14ac:dyDescent="0.25">
      <c r="A127" s="36">
        <v>100</v>
      </c>
      <c r="B127" s="403" t="s">
        <v>25</v>
      </c>
      <c r="C127" s="403"/>
      <c r="D127" s="403"/>
      <c r="E127" s="403"/>
      <c r="F127" s="404"/>
      <c r="G127" s="474"/>
      <c r="H127" s="421" t="s">
        <v>92</v>
      </c>
      <c r="I127" s="405" t="s">
        <v>93</v>
      </c>
      <c r="J127" s="463">
        <v>40603</v>
      </c>
      <c r="K127" s="463">
        <v>40603</v>
      </c>
      <c r="L127" s="175"/>
      <c r="M127" s="29"/>
      <c r="N127" s="108"/>
      <c r="O127" s="108"/>
      <c r="P127" s="108"/>
      <c r="Q127" s="108"/>
      <c r="R127" s="108"/>
      <c r="S127" s="108"/>
      <c r="T127" s="108"/>
      <c r="U127" s="108"/>
      <c r="V127" s="108"/>
      <c r="W127" s="108"/>
      <c r="X127" s="108"/>
      <c r="Y127" s="108"/>
      <c r="Z127" s="108"/>
      <c r="AA127" s="108"/>
      <c r="AB127" s="172"/>
      <c r="AC127" s="173"/>
      <c r="AD127" s="173"/>
      <c r="AE127" s="172"/>
      <c r="AF127" s="172"/>
      <c r="AG127" s="173"/>
      <c r="AH127" s="173"/>
      <c r="AI127" s="173"/>
      <c r="AJ127" s="173">
        <v>1</v>
      </c>
      <c r="AK127" s="29"/>
      <c r="AL127" s="29">
        <v>1</v>
      </c>
      <c r="AM127" s="94"/>
      <c r="AN127" s="94"/>
      <c r="AO127" s="94"/>
      <c r="AP127" s="94"/>
      <c r="AQ127" s="94"/>
      <c r="AR127" s="94"/>
      <c r="AS127" s="94"/>
      <c r="AT127" s="36" t="s">
        <v>375</v>
      </c>
      <c r="AU127" s="29" t="s">
        <v>123</v>
      </c>
    </row>
    <row r="128" spans="1:47" ht="276.75" customHeight="1" x14ac:dyDescent="0.25">
      <c r="A128" s="36">
        <v>101</v>
      </c>
      <c r="B128" s="403"/>
      <c r="C128" s="403"/>
      <c r="D128" s="403"/>
      <c r="E128" s="403"/>
      <c r="F128" s="404"/>
      <c r="G128" s="474"/>
      <c r="H128" s="421"/>
      <c r="I128" s="407"/>
      <c r="J128" s="464"/>
      <c r="K128" s="464"/>
      <c r="L128" s="175"/>
      <c r="M128" s="29"/>
      <c r="N128" s="108"/>
      <c r="O128" s="108"/>
      <c r="P128" s="108"/>
      <c r="Q128" s="108"/>
      <c r="R128" s="108"/>
      <c r="S128" s="108"/>
      <c r="T128" s="108"/>
      <c r="U128" s="108"/>
      <c r="V128" s="108"/>
      <c r="W128" s="108"/>
      <c r="X128" s="108"/>
      <c r="Y128" s="108"/>
      <c r="Z128" s="108"/>
      <c r="AA128" s="108"/>
      <c r="AB128" s="172"/>
      <c r="AC128" s="173"/>
      <c r="AD128" s="173"/>
      <c r="AE128" s="172"/>
      <c r="AF128" s="172"/>
      <c r="AG128" s="173"/>
      <c r="AH128" s="173"/>
      <c r="AI128" s="173"/>
      <c r="AJ128" s="173">
        <v>1</v>
      </c>
      <c r="AK128" s="29"/>
      <c r="AL128" s="29">
        <v>1</v>
      </c>
      <c r="AM128" s="94"/>
      <c r="AN128" s="94"/>
      <c r="AO128" s="94"/>
      <c r="AP128" s="94"/>
      <c r="AQ128" s="94"/>
      <c r="AR128" s="94"/>
      <c r="AS128" s="94"/>
      <c r="AT128" s="36" t="s">
        <v>376</v>
      </c>
      <c r="AU128" s="29" t="s">
        <v>123</v>
      </c>
    </row>
    <row r="129" spans="1:47" ht="25.5" x14ac:dyDescent="0.25">
      <c r="A129" s="36">
        <v>102</v>
      </c>
      <c r="B129" s="403"/>
      <c r="C129" s="403"/>
      <c r="D129" s="403"/>
      <c r="E129" s="403"/>
      <c r="F129" s="404"/>
      <c r="G129" s="474"/>
      <c r="H129" s="176" t="s">
        <v>97</v>
      </c>
      <c r="I129" s="174" t="s">
        <v>141</v>
      </c>
      <c r="J129" s="30">
        <v>12919</v>
      </c>
      <c r="K129" s="30">
        <v>12919</v>
      </c>
      <c r="L129" s="108"/>
      <c r="M129" s="23"/>
      <c r="N129" s="108"/>
      <c r="O129" s="108"/>
      <c r="P129" s="108"/>
      <c r="Q129" s="108"/>
      <c r="R129" s="108"/>
      <c r="S129" s="108"/>
      <c r="T129" s="108"/>
      <c r="U129" s="108"/>
      <c r="V129" s="108"/>
      <c r="W129" s="108"/>
      <c r="X129" s="108"/>
      <c r="Y129" s="108"/>
      <c r="Z129" s="108"/>
      <c r="AA129" s="108"/>
      <c r="AB129" s="88"/>
      <c r="AC129" s="23"/>
      <c r="AD129" s="23"/>
      <c r="AE129" s="88"/>
      <c r="AF129" s="88"/>
      <c r="AG129" s="108"/>
      <c r="AH129" s="108"/>
      <c r="AI129" s="108"/>
      <c r="AJ129" s="23"/>
      <c r="AK129" s="3"/>
      <c r="AL129" s="3"/>
      <c r="AM129" s="26"/>
      <c r="AN129" s="26"/>
      <c r="AO129" s="26"/>
      <c r="AP129" s="26"/>
      <c r="AQ129" s="26"/>
      <c r="AR129" s="26"/>
      <c r="AS129" s="26"/>
      <c r="AT129" s="143"/>
      <c r="AU129" s="23"/>
    </row>
    <row r="130" spans="1:47" ht="25.5" x14ac:dyDescent="0.25">
      <c r="A130" s="36">
        <v>103</v>
      </c>
      <c r="B130" s="403"/>
      <c r="C130" s="403"/>
      <c r="D130" s="403"/>
      <c r="E130" s="403"/>
      <c r="F130" s="404"/>
      <c r="G130" s="474"/>
      <c r="H130" s="151" t="s">
        <v>99</v>
      </c>
      <c r="I130" s="151" t="s">
        <v>214</v>
      </c>
      <c r="J130" s="171">
        <v>3753</v>
      </c>
      <c r="K130" s="171">
        <v>3753</v>
      </c>
      <c r="L130" s="100"/>
      <c r="M130" s="23"/>
      <c r="N130" s="177"/>
      <c r="O130" s="177"/>
      <c r="P130" s="177"/>
      <c r="Q130" s="177"/>
      <c r="R130" s="177"/>
      <c r="S130" s="177"/>
      <c r="T130" s="177"/>
      <c r="U130" s="6"/>
      <c r="V130" s="116"/>
      <c r="W130" s="6"/>
      <c r="X130" s="6"/>
      <c r="Y130" s="6"/>
      <c r="Z130" s="6"/>
      <c r="AA130" s="6"/>
      <c r="AB130" s="88"/>
      <c r="AC130" s="23"/>
      <c r="AD130" s="23"/>
      <c r="AE130" s="88"/>
      <c r="AF130" s="88"/>
      <c r="AG130" s="116"/>
      <c r="AH130" s="116"/>
      <c r="AI130" s="116"/>
      <c r="AJ130" s="23"/>
      <c r="AK130" s="3"/>
      <c r="AL130" s="3"/>
      <c r="AM130" s="26"/>
      <c r="AN130" s="26"/>
      <c r="AO130" s="26"/>
      <c r="AP130" s="26"/>
      <c r="AQ130" s="26"/>
      <c r="AR130" s="26"/>
      <c r="AS130" s="26"/>
      <c r="AT130" s="178"/>
      <c r="AU130" s="23"/>
    </row>
    <row r="131" spans="1:47" x14ac:dyDescent="0.25">
      <c r="A131" s="36">
        <v>104</v>
      </c>
      <c r="B131" s="403"/>
      <c r="C131" s="403"/>
      <c r="D131" s="403"/>
      <c r="E131" s="403"/>
      <c r="F131" s="404"/>
      <c r="G131" s="474"/>
      <c r="H131" s="151" t="s">
        <v>209</v>
      </c>
      <c r="I131" s="151" t="s">
        <v>210</v>
      </c>
      <c r="J131" s="171">
        <v>1052005</v>
      </c>
      <c r="K131" s="171">
        <v>1052005</v>
      </c>
      <c r="L131" s="100"/>
      <c r="M131" s="23"/>
      <c r="N131" s="177"/>
      <c r="O131" s="177"/>
      <c r="P131" s="177"/>
      <c r="Q131" s="177"/>
      <c r="R131" s="177"/>
      <c r="S131" s="177"/>
      <c r="T131" s="177"/>
      <c r="U131" s="6"/>
      <c r="V131" s="116"/>
      <c r="W131" s="6"/>
      <c r="X131" s="6"/>
      <c r="Y131" s="6"/>
      <c r="Z131" s="6"/>
      <c r="AA131" s="6"/>
      <c r="AB131" s="88"/>
      <c r="AC131" s="23"/>
      <c r="AD131" s="23"/>
      <c r="AE131" s="88"/>
      <c r="AF131" s="88"/>
      <c r="AG131" s="116"/>
      <c r="AH131" s="116"/>
      <c r="AI131" s="116"/>
      <c r="AJ131" s="23"/>
      <c r="AK131" s="3"/>
      <c r="AL131" s="3"/>
      <c r="AM131" s="26"/>
      <c r="AN131" s="26"/>
      <c r="AO131" s="26"/>
      <c r="AP131" s="26"/>
      <c r="AQ131" s="26"/>
      <c r="AR131" s="26"/>
      <c r="AS131" s="26"/>
      <c r="AT131" s="178"/>
      <c r="AU131" s="23"/>
    </row>
    <row r="132" spans="1:47" ht="38.25" x14ac:dyDescent="0.25">
      <c r="A132" s="36">
        <v>105</v>
      </c>
      <c r="B132" s="403"/>
      <c r="C132" s="403"/>
      <c r="D132" s="403"/>
      <c r="E132" s="403"/>
      <c r="F132" s="404"/>
      <c r="G132" s="474"/>
      <c r="H132" s="151" t="s">
        <v>101</v>
      </c>
      <c r="I132" s="179" t="s">
        <v>102</v>
      </c>
      <c r="J132" s="30">
        <v>292</v>
      </c>
      <c r="K132" s="30">
        <v>292</v>
      </c>
      <c r="L132" s="108"/>
      <c r="M132" s="23"/>
      <c r="N132" s="180"/>
      <c r="O132" s="180"/>
      <c r="P132" s="180"/>
      <c r="Q132" s="180"/>
      <c r="R132" s="180"/>
      <c r="S132" s="180"/>
      <c r="T132" s="180"/>
      <c r="U132" s="23"/>
      <c r="V132" s="108"/>
      <c r="W132" s="23"/>
      <c r="X132" s="23"/>
      <c r="Y132" s="23"/>
      <c r="Z132" s="23"/>
      <c r="AA132" s="23"/>
      <c r="AB132" s="88"/>
      <c r="AC132" s="23"/>
      <c r="AD132" s="23"/>
      <c r="AE132" s="88"/>
      <c r="AF132" s="88"/>
      <c r="AG132" s="108"/>
      <c r="AH132" s="108"/>
      <c r="AI132" s="108"/>
      <c r="AJ132" s="23"/>
      <c r="AK132" s="3"/>
      <c r="AL132" s="3"/>
      <c r="AM132" s="26"/>
      <c r="AN132" s="26"/>
      <c r="AO132" s="26"/>
      <c r="AP132" s="26"/>
      <c r="AQ132" s="26"/>
      <c r="AR132" s="26"/>
      <c r="AS132" s="26"/>
      <c r="AT132" s="36"/>
      <c r="AU132" s="23"/>
    </row>
    <row r="133" spans="1:47" ht="25.5" x14ac:dyDescent="0.25">
      <c r="A133" s="36">
        <v>106</v>
      </c>
      <c r="B133" s="403"/>
      <c r="C133" s="403"/>
      <c r="D133" s="403"/>
      <c r="E133" s="403"/>
      <c r="F133" s="404"/>
      <c r="G133" s="474"/>
      <c r="H133" s="151" t="s">
        <v>215</v>
      </c>
      <c r="I133" s="181" t="s">
        <v>216</v>
      </c>
      <c r="J133" s="171">
        <v>94856</v>
      </c>
      <c r="K133" s="171">
        <v>94856</v>
      </c>
      <c r="L133" s="100"/>
      <c r="M133" s="23"/>
      <c r="N133" s="180"/>
      <c r="O133" s="180"/>
      <c r="P133" s="180"/>
      <c r="Q133" s="180"/>
      <c r="R133" s="180"/>
      <c r="S133" s="180"/>
      <c r="T133" s="180"/>
      <c r="U133" s="23"/>
      <c r="V133" s="108"/>
      <c r="W133" s="23"/>
      <c r="X133" s="23"/>
      <c r="Y133" s="23"/>
      <c r="Z133" s="23"/>
      <c r="AA133" s="23"/>
      <c r="AB133" s="88"/>
      <c r="AC133" s="23"/>
      <c r="AD133" s="23"/>
      <c r="AE133" s="88"/>
      <c r="AF133" s="88"/>
      <c r="AG133" s="108"/>
      <c r="AH133" s="108"/>
      <c r="AI133" s="108"/>
      <c r="AJ133" s="23"/>
      <c r="AK133" s="3"/>
      <c r="AL133" s="3"/>
      <c r="AM133" s="26"/>
      <c r="AN133" s="26"/>
      <c r="AO133" s="26"/>
      <c r="AP133" s="26"/>
      <c r="AQ133" s="26"/>
      <c r="AR133" s="26"/>
      <c r="AS133" s="26"/>
      <c r="AT133" s="182"/>
      <c r="AU133" s="23"/>
    </row>
    <row r="134" spans="1:47" x14ac:dyDescent="0.25">
      <c r="A134" s="36">
        <v>107</v>
      </c>
      <c r="B134" s="403"/>
      <c r="C134" s="403"/>
      <c r="D134" s="403"/>
      <c r="E134" s="403"/>
      <c r="F134" s="404"/>
      <c r="G134" s="474"/>
      <c r="H134" s="151" t="s">
        <v>103</v>
      </c>
      <c r="I134" s="181" t="s">
        <v>104</v>
      </c>
      <c r="J134" s="171">
        <v>1635</v>
      </c>
      <c r="K134" s="171">
        <v>1635</v>
      </c>
      <c r="L134" s="100"/>
      <c r="M134" s="23"/>
      <c r="N134" s="180"/>
      <c r="O134" s="180"/>
      <c r="P134" s="180"/>
      <c r="Q134" s="180"/>
      <c r="R134" s="180"/>
      <c r="S134" s="180"/>
      <c r="T134" s="180"/>
      <c r="U134" s="23"/>
      <c r="V134" s="108"/>
      <c r="W134" s="23"/>
      <c r="X134" s="23"/>
      <c r="Y134" s="23"/>
      <c r="Z134" s="23"/>
      <c r="AA134" s="23"/>
      <c r="AB134" s="88"/>
      <c r="AC134" s="23"/>
      <c r="AD134" s="23"/>
      <c r="AE134" s="88"/>
      <c r="AF134" s="88"/>
      <c r="AG134" s="108"/>
      <c r="AH134" s="108"/>
      <c r="AI134" s="108"/>
      <c r="AJ134" s="23"/>
      <c r="AK134" s="3"/>
      <c r="AL134" s="3"/>
      <c r="AM134" s="26"/>
      <c r="AN134" s="26"/>
      <c r="AO134" s="26"/>
      <c r="AP134" s="26"/>
      <c r="AQ134" s="26"/>
      <c r="AR134" s="26"/>
      <c r="AS134" s="26"/>
      <c r="AT134" s="182"/>
      <c r="AU134" s="23"/>
    </row>
    <row r="135" spans="1:47" ht="25.5" x14ac:dyDescent="0.25">
      <c r="A135" s="36">
        <v>108</v>
      </c>
      <c r="B135" s="403"/>
      <c r="C135" s="403"/>
      <c r="D135" s="403"/>
      <c r="E135" s="403"/>
      <c r="F135" s="404"/>
      <c r="G135" s="474"/>
      <c r="H135" s="151" t="s">
        <v>105</v>
      </c>
      <c r="I135" s="181" t="s">
        <v>142</v>
      </c>
      <c r="J135" s="171">
        <v>78281</v>
      </c>
      <c r="K135" s="171">
        <v>78281</v>
      </c>
      <c r="L135" s="100">
        <v>78281</v>
      </c>
      <c r="M135" s="23"/>
      <c r="N135" s="180"/>
      <c r="O135" s="180"/>
      <c r="P135" s="180"/>
      <c r="Q135" s="180"/>
      <c r="R135" s="180"/>
      <c r="S135" s="180"/>
      <c r="T135" s="180"/>
      <c r="U135" s="23"/>
      <c r="V135" s="108"/>
      <c r="W135" s="23"/>
      <c r="X135" s="23"/>
      <c r="Y135" s="23"/>
      <c r="Z135" s="23"/>
      <c r="AA135" s="23"/>
      <c r="AB135" s="88"/>
      <c r="AC135" s="23"/>
      <c r="AD135" s="23"/>
      <c r="AE135" s="88"/>
      <c r="AF135" s="88"/>
      <c r="AG135" s="108"/>
      <c r="AH135" s="108"/>
      <c r="AI135" s="108"/>
      <c r="AJ135" s="23"/>
      <c r="AK135" s="3"/>
      <c r="AL135" s="3"/>
      <c r="AM135" s="26"/>
      <c r="AN135" s="26"/>
      <c r="AO135" s="26"/>
      <c r="AP135" s="26"/>
      <c r="AQ135" s="26"/>
      <c r="AR135" s="26"/>
      <c r="AS135" s="26"/>
      <c r="AT135" s="182"/>
      <c r="AU135" s="23"/>
    </row>
    <row r="136" spans="1:47" ht="38.25" x14ac:dyDescent="0.25">
      <c r="A136" s="36">
        <v>109</v>
      </c>
      <c r="B136" s="403"/>
      <c r="C136" s="403"/>
      <c r="D136" s="403"/>
      <c r="E136" s="403"/>
      <c r="F136" s="404"/>
      <c r="G136" s="474"/>
      <c r="H136" s="176" t="s">
        <v>107</v>
      </c>
      <c r="I136" s="94" t="s">
        <v>143</v>
      </c>
      <c r="J136" s="171">
        <v>19</v>
      </c>
      <c r="K136" s="171">
        <v>19</v>
      </c>
      <c r="L136" s="183"/>
      <c r="M136" s="6"/>
      <c r="N136" s="177"/>
      <c r="O136" s="177"/>
      <c r="P136" s="177"/>
      <c r="Q136" s="177"/>
      <c r="R136" s="184"/>
      <c r="S136" s="177"/>
      <c r="T136" s="177"/>
      <c r="U136" s="6"/>
      <c r="V136" s="116"/>
      <c r="W136" s="6"/>
      <c r="X136" s="6"/>
      <c r="Y136" s="6"/>
      <c r="Z136" s="6"/>
      <c r="AA136" s="6"/>
      <c r="AB136" s="144"/>
      <c r="AC136" s="6"/>
      <c r="AD136" s="6"/>
      <c r="AE136" s="144"/>
      <c r="AF136" s="144"/>
      <c r="AG136" s="116"/>
      <c r="AH136" s="116"/>
      <c r="AI136" s="116"/>
      <c r="AJ136" s="6"/>
      <c r="AK136" s="7"/>
      <c r="AL136" s="7"/>
      <c r="AM136" s="185"/>
      <c r="AN136" s="185"/>
      <c r="AO136" s="185"/>
      <c r="AP136" s="185"/>
      <c r="AQ136" s="185"/>
      <c r="AR136" s="185"/>
      <c r="AS136" s="185"/>
      <c r="AT136" s="170"/>
      <c r="AU136" s="6"/>
    </row>
    <row r="137" spans="1:47" ht="38.25" x14ac:dyDescent="0.25">
      <c r="A137" s="36">
        <v>110</v>
      </c>
      <c r="B137" s="403"/>
      <c r="C137" s="403"/>
      <c r="D137" s="403"/>
      <c r="E137" s="403"/>
      <c r="F137" s="404"/>
      <c r="G137" s="474"/>
      <c r="H137" s="151" t="s">
        <v>111</v>
      </c>
      <c r="I137" s="179" t="s">
        <v>217</v>
      </c>
      <c r="J137" s="30">
        <v>8563</v>
      </c>
      <c r="K137" s="30">
        <v>8563</v>
      </c>
      <c r="L137" s="108"/>
      <c r="M137" s="23"/>
      <c r="N137" s="108"/>
      <c r="O137" s="23"/>
      <c r="P137" s="108"/>
      <c r="Q137" s="23"/>
      <c r="R137" s="108"/>
      <c r="S137" s="23"/>
      <c r="T137" s="23"/>
      <c r="U137" s="108"/>
      <c r="V137" s="23"/>
      <c r="W137" s="108"/>
      <c r="X137" s="23"/>
      <c r="Y137" s="23"/>
      <c r="Z137" s="108"/>
      <c r="AA137" s="108"/>
      <c r="AB137" s="88"/>
      <c r="AC137" s="23"/>
      <c r="AD137" s="23"/>
      <c r="AE137" s="88"/>
      <c r="AF137" s="88"/>
      <c r="AG137" s="186"/>
      <c r="AH137" s="186"/>
      <c r="AI137" s="186"/>
      <c r="AJ137" s="23"/>
      <c r="AK137" s="3"/>
      <c r="AL137" s="3"/>
      <c r="AM137" s="26"/>
      <c r="AN137" s="26"/>
      <c r="AO137" s="26"/>
      <c r="AP137" s="26"/>
      <c r="AQ137" s="26"/>
      <c r="AR137" s="26"/>
      <c r="AS137" s="26"/>
      <c r="AT137" s="187"/>
      <c r="AU137" s="23"/>
    </row>
    <row r="138" spans="1:47" x14ac:dyDescent="0.25">
      <c r="A138" s="36">
        <v>111</v>
      </c>
      <c r="B138" s="403"/>
      <c r="C138" s="403"/>
      <c r="D138" s="403"/>
      <c r="E138" s="403"/>
      <c r="F138" s="404"/>
      <c r="G138" s="474"/>
      <c r="H138" s="151" t="s">
        <v>113</v>
      </c>
      <c r="I138" s="179" t="s">
        <v>145</v>
      </c>
      <c r="J138" s="30">
        <v>25000</v>
      </c>
      <c r="K138" s="30">
        <v>25000</v>
      </c>
      <c r="L138" s="108"/>
      <c r="M138" s="23"/>
      <c r="N138" s="108"/>
      <c r="O138" s="23"/>
      <c r="P138" s="108"/>
      <c r="Q138" s="23"/>
      <c r="R138" s="108"/>
      <c r="S138" s="23"/>
      <c r="T138" s="23"/>
      <c r="U138" s="108"/>
      <c r="V138" s="23"/>
      <c r="W138" s="108"/>
      <c r="X138" s="23"/>
      <c r="Y138" s="23"/>
      <c r="Z138" s="108"/>
      <c r="AA138" s="108"/>
      <c r="AB138" s="88"/>
      <c r="AC138" s="23"/>
      <c r="AD138" s="23"/>
      <c r="AE138" s="88"/>
      <c r="AF138" s="88"/>
      <c r="AG138" s="186"/>
      <c r="AH138" s="186"/>
      <c r="AI138" s="186"/>
      <c r="AJ138" s="23"/>
      <c r="AK138" s="3"/>
      <c r="AL138" s="3"/>
      <c r="AM138" s="26"/>
      <c r="AN138" s="26"/>
      <c r="AO138" s="26"/>
      <c r="AP138" s="26"/>
      <c r="AQ138" s="26"/>
      <c r="AR138" s="26"/>
      <c r="AS138" s="26"/>
      <c r="AT138" s="187"/>
      <c r="AU138" s="23"/>
    </row>
    <row r="139" spans="1:47" ht="51" x14ac:dyDescent="0.25">
      <c r="A139" s="36">
        <v>112</v>
      </c>
      <c r="B139" s="403"/>
      <c r="C139" s="403"/>
      <c r="D139" s="403"/>
      <c r="E139" s="403"/>
      <c r="F139" s="404"/>
      <c r="G139" s="474"/>
      <c r="H139" s="151" t="s">
        <v>115</v>
      </c>
      <c r="I139" s="179" t="s">
        <v>146</v>
      </c>
      <c r="J139" s="30">
        <v>13530</v>
      </c>
      <c r="K139" s="30">
        <v>13530</v>
      </c>
      <c r="L139" s="108"/>
      <c r="M139" s="23"/>
      <c r="N139" s="108"/>
      <c r="O139" s="23"/>
      <c r="P139" s="108"/>
      <c r="Q139" s="23"/>
      <c r="R139" s="108"/>
      <c r="S139" s="23"/>
      <c r="T139" s="23"/>
      <c r="U139" s="108"/>
      <c r="V139" s="23"/>
      <c r="W139" s="108"/>
      <c r="X139" s="23"/>
      <c r="Y139" s="23"/>
      <c r="Z139" s="108"/>
      <c r="AA139" s="108"/>
      <c r="AB139" s="88"/>
      <c r="AC139" s="23"/>
      <c r="AD139" s="23"/>
      <c r="AE139" s="88"/>
      <c r="AF139" s="88"/>
      <c r="AG139" s="186"/>
      <c r="AH139" s="186"/>
      <c r="AI139" s="186"/>
      <c r="AJ139" s="23"/>
      <c r="AK139" s="3"/>
      <c r="AL139" s="3"/>
      <c r="AM139" s="3"/>
      <c r="AN139" s="3"/>
      <c r="AO139" s="3"/>
      <c r="AP139" s="3"/>
      <c r="AQ139" s="3"/>
      <c r="AR139" s="3"/>
      <c r="AS139" s="3"/>
      <c r="AT139" s="29"/>
      <c r="AU139" s="23"/>
    </row>
    <row r="140" spans="1:47" ht="25.5" x14ac:dyDescent="0.25">
      <c r="A140" s="36">
        <v>113</v>
      </c>
      <c r="B140" s="403"/>
      <c r="C140" s="403"/>
      <c r="D140" s="403"/>
      <c r="E140" s="403"/>
      <c r="F140" s="404"/>
      <c r="G140" s="474"/>
      <c r="H140" s="151" t="s">
        <v>117</v>
      </c>
      <c r="I140" s="179" t="s">
        <v>147</v>
      </c>
      <c r="J140" s="30">
        <v>11432</v>
      </c>
      <c r="K140" s="30">
        <v>11432</v>
      </c>
      <c r="L140" s="108"/>
      <c r="M140" s="23"/>
      <c r="N140" s="108"/>
      <c r="O140" s="23"/>
      <c r="P140" s="108"/>
      <c r="Q140" s="23"/>
      <c r="R140" s="108"/>
      <c r="S140" s="23"/>
      <c r="T140" s="23"/>
      <c r="U140" s="108"/>
      <c r="V140" s="23"/>
      <c r="W140" s="108"/>
      <c r="X140" s="23"/>
      <c r="Y140" s="23"/>
      <c r="Z140" s="108"/>
      <c r="AA140" s="108"/>
      <c r="AB140" s="88"/>
      <c r="AC140" s="23"/>
      <c r="AD140" s="23"/>
      <c r="AE140" s="88"/>
      <c r="AF140" s="88"/>
      <c r="AG140" s="186"/>
      <c r="AH140" s="186"/>
      <c r="AI140" s="186"/>
      <c r="AJ140" s="23"/>
      <c r="AK140" s="3"/>
      <c r="AL140" s="3"/>
      <c r="AM140" s="3"/>
      <c r="AN140" s="3"/>
      <c r="AO140" s="3"/>
      <c r="AP140" s="3"/>
      <c r="AQ140" s="3"/>
      <c r="AR140" s="3"/>
      <c r="AS140" s="3"/>
      <c r="AT140" s="29"/>
      <c r="AU140" s="23"/>
    </row>
    <row r="141" spans="1:47" x14ac:dyDescent="0.25">
      <c r="A141" s="36">
        <v>114</v>
      </c>
      <c r="B141" s="403"/>
      <c r="C141" s="403"/>
      <c r="D141" s="403"/>
      <c r="E141" s="403"/>
      <c r="F141" s="404"/>
      <c r="G141" s="474"/>
      <c r="H141" s="37"/>
      <c r="I141" s="185"/>
      <c r="J141" s="48"/>
      <c r="K141" s="48"/>
      <c r="L141" s="48"/>
      <c r="M141" s="48"/>
      <c r="N141" s="48"/>
      <c r="O141" s="188"/>
      <c r="P141" s="48"/>
      <c r="Q141" s="189"/>
      <c r="R141" s="48"/>
      <c r="S141" s="189"/>
      <c r="T141" s="189"/>
      <c r="U141" s="48"/>
      <c r="V141" s="189"/>
      <c r="W141" s="48"/>
      <c r="X141" s="189"/>
      <c r="Y141" s="188"/>
      <c r="Z141" s="48"/>
      <c r="AA141" s="48"/>
      <c r="AB141" s="190"/>
      <c r="AC141" s="190"/>
      <c r="AD141" s="190"/>
      <c r="AE141" s="190"/>
      <c r="AF141" s="190"/>
      <c r="AG141" s="48"/>
      <c r="AH141" s="48"/>
      <c r="AI141" s="48"/>
      <c r="AJ141" s="85"/>
      <c r="AK141" s="191"/>
      <c r="AL141" s="190"/>
      <c r="AM141" s="190"/>
      <c r="AN141" s="190"/>
      <c r="AO141" s="190"/>
      <c r="AP141" s="190"/>
      <c r="AQ141" s="190"/>
      <c r="AR141" s="190"/>
      <c r="AS141" s="190"/>
      <c r="AT141" s="25"/>
      <c r="AU141" s="86"/>
    </row>
    <row r="142" spans="1:47" x14ac:dyDescent="0.25">
      <c r="A142" s="36">
        <v>115</v>
      </c>
      <c r="B142" s="403"/>
      <c r="C142" s="403"/>
      <c r="D142" s="403"/>
      <c r="E142" s="403"/>
      <c r="F142" s="404"/>
      <c r="G142" s="474"/>
      <c r="H142" s="37"/>
      <c r="I142" s="185" t="s">
        <v>213</v>
      </c>
      <c r="J142" s="48">
        <f>SUM(J127:J141)</f>
        <v>1342888</v>
      </c>
      <c r="K142" s="192">
        <f>SUM(K127:K141)</f>
        <v>1342888</v>
      </c>
      <c r="L142" s="48">
        <f>SUM(L135:L141)</f>
        <v>78281</v>
      </c>
      <c r="M142" s="48"/>
      <c r="N142" s="48"/>
      <c r="O142" s="188"/>
      <c r="P142" s="48"/>
      <c r="Q142" s="189"/>
      <c r="R142" s="48"/>
      <c r="S142" s="189"/>
      <c r="T142" s="189"/>
      <c r="U142" s="48"/>
      <c r="V142" s="189"/>
      <c r="W142" s="48"/>
      <c r="X142" s="189"/>
      <c r="Y142" s="188"/>
      <c r="Z142" s="48"/>
      <c r="AA142" s="48"/>
      <c r="AB142" s="190"/>
      <c r="AC142" s="190"/>
      <c r="AD142" s="190"/>
      <c r="AE142" s="190"/>
      <c r="AF142" s="190"/>
      <c r="AG142" s="48"/>
      <c r="AH142" s="48"/>
      <c r="AI142" s="48"/>
      <c r="AJ142" s="85"/>
      <c r="AK142" s="191"/>
      <c r="AL142" s="190"/>
      <c r="AM142" s="190"/>
      <c r="AN142" s="190"/>
      <c r="AO142" s="190"/>
      <c r="AP142" s="190"/>
      <c r="AQ142" s="190"/>
      <c r="AR142" s="190"/>
      <c r="AS142" s="190"/>
      <c r="AT142" s="25"/>
      <c r="AU142" s="86"/>
    </row>
    <row r="143" spans="1:47" x14ac:dyDescent="0.25">
      <c r="A143" s="471" t="s">
        <v>218</v>
      </c>
      <c r="B143" s="472"/>
      <c r="C143" s="472"/>
      <c r="D143" s="472"/>
      <c r="E143" s="472"/>
      <c r="F143" s="472"/>
      <c r="G143" s="473"/>
      <c r="H143" s="138"/>
      <c r="I143" s="168" t="s">
        <v>148</v>
      </c>
      <c r="J143" s="139">
        <v>3708095</v>
      </c>
      <c r="K143" s="193">
        <v>3708095</v>
      </c>
      <c r="L143" s="139">
        <v>84353</v>
      </c>
      <c r="M143" s="139">
        <v>0</v>
      </c>
      <c r="N143" s="304">
        <v>0</v>
      </c>
      <c r="O143" s="304">
        <v>0</v>
      </c>
      <c r="P143" s="304">
        <v>0</v>
      </c>
      <c r="Q143" s="304">
        <v>0</v>
      </c>
      <c r="R143" s="304">
        <v>0</v>
      </c>
      <c r="S143" s="304">
        <v>0</v>
      </c>
      <c r="T143" s="304">
        <v>0</v>
      </c>
      <c r="U143" s="304">
        <v>0</v>
      </c>
      <c r="V143" s="304">
        <v>0</v>
      </c>
      <c r="W143" s="304">
        <v>0</v>
      </c>
      <c r="X143" s="304">
        <v>0</v>
      </c>
      <c r="Y143" s="304">
        <v>0</v>
      </c>
      <c r="Z143" s="304">
        <v>0</v>
      </c>
      <c r="AA143" s="304">
        <v>0</v>
      </c>
      <c r="AB143" s="304">
        <v>0</v>
      </c>
      <c r="AC143" s="304">
        <v>0</v>
      </c>
      <c r="AD143" s="304">
        <v>0</v>
      </c>
      <c r="AE143" s="304">
        <v>0</v>
      </c>
      <c r="AF143" s="304">
        <v>0</v>
      </c>
      <c r="AG143" s="304">
        <v>0</v>
      </c>
      <c r="AH143" s="304">
        <v>0</v>
      </c>
      <c r="AI143" s="304">
        <v>0</v>
      </c>
      <c r="AJ143" s="195">
        <v>2</v>
      </c>
      <c r="AK143" s="304">
        <v>0</v>
      </c>
      <c r="AL143" s="196">
        <v>2</v>
      </c>
      <c r="AM143" s="194">
        <v>0</v>
      </c>
      <c r="AN143" s="194">
        <v>0</v>
      </c>
      <c r="AO143" s="194">
        <v>0</v>
      </c>
      <c r="AP143" s="194">
        <v>0</v>
      </c>
      <c r="AQ143" s="194">
        <v>0</v>
      </c>
      <c r="AR143" s="194">
        <v>0</v>
      </c>
      <c r="AS143" s="194">
        <v>0</v>
      </c>
      <c r="AT143" s="137"/>
      <c r="AU143" s="140"/>
    </row>
    <row r="144" spans="1:47" x14ac:dyDescent="0.25">
      <c r="A144" s="197"/>
      <c r="B144" s="197"/>
      <c r="C144" s="197"/>
      <c r="D144" s="197"/>
      <c r="E144" s="197"/>
      <c r="F144" s="197"/>
      <c r="G144" s="197"/>
      <c r="H144" s="198"/>
      <c r="I144" s="199" t="s">
        <v>148</v>
      </c>
      <c r="J144" s="200">
        <f>J38+J87+J104+J122+J143</f>
        <v>5185430.7</v>
      </c>
      <c r="K144" s="200">
        <f t="shared" ref="K144:AS144" si="46">K38+K87+K104+K122+K143</f>
        <v>5005376.7</v>
      </c>
      <c r="L144" s="200">
        <f t="shared" si="46"/>
        <v>227553</v>
      </c>
      <c r="M144" s="200">
        <f t="shared" si="46"/>
        <v>0</v>
      </c>
      <c r="N144" s="200">
        <f t="shared" si="46"/>
        <v>25541.4</v>
      </c>
      <c r="O144" s="200">
        <f t="shared" si="46"/>
        <v>0</v>
      </c>
      <c r="P144" s="200">
        <f t="shared" si="46"/>
        <v>25541.4</v>
      </c>
      <c r="Q144" s="200">
        <f t="shared" si="46"/>
        <v>25468.699999999997</v>
      </c>
      <c r="R144" s="200">
        <f t="shared" si="46"/>
        <v>72.699999999999989</v>
      </c>
      <c r="S144" s="200">
        <f t="shared" si="46"/>
        <v>0</v>
      </c>
      <c r="T144" s="200">
        <f>T38+T87+T104+T122+T143</f>
        <v>1900.4</v>
      </c>
      <c r="U144" s="200">
        <f t="shared" si="46"/>
        <v>72.699999999999989</v>
      </c>
      <c r="V144" s="200">
        <f t="shared" si="46"/>
        <v>0</v>
      </c>
      <c r="W144" s="200">
        <f t="shared" si="46"/>
        <v>23653.200000000001</v>
      </c>
      <c r="X144" s="200">
        <f t="shared" si="46"/>
        <v>23580.5</v>
      </c>
      <c r="Y144" s="200">
        <f t="shared" si="46"/>
        <v>12.2</v>
      </c>
      <c r="Z144" s="200">
        <f t="shared" si="46"/>
        <v>72.699999999999989</v>
      </c>
      <c r="AA144" s="200">
        <f t="shared" si="46"/>
        <v>72.699999999999989</v>
      </c>
      <c r="AB144" s="200">
        <f t="shared" si="46"/>
        <v>0</v>
      </c>
      <c r="AC144" s="200">
        <f t="shared" si="46"/>
        <v>0</v>
      </c>
      <c r="AD144" s="200">
        <f t="shared" si="46"/>
        <v>0</v>
      </c>
      <c r="AE144" s="200">
        <f t="shared" si="46"/>
        <v>0</v>
      </c>
      <c r="AF144" s="200">
        <f t="shared" si="46"/>
        <v>0</v>
      </c>
      <c r="AG144" s="200">
        <f t="shared" si="46"/>
        <v>1888.2</v>
      </c>
      <c r="AH144" s="200">
        <f t="shared" si="46"/>
        <v>1888.2</v>
      </c>
      <c r="AI144" s="200">
        <f t="shared" si="46"/>
        <v>1888.2</v>
      </c>
      <c r="AJ144" s="201">
        <f t="shared" si="46"/>
        <v>83</v>
      </c>
      <c r="AK144" s="200">
        <f t="shared" si="46"/>
        <v>1081879.3999999999</v>
      </c>
      <c r="AL144" s="202">
        <f t="shared" si="46"/>
        <v>78</v>
      </c>
      <c r="AM144" s="200">
        <f t="shared" si="46"/>
        <v>118325</v>
      </c>
      <c r="AN144" s="200">
        <f t="shared" si="46"/>
        <v>0</v>
      </c>
      <c r="AO144" s="200">
        <f t="shared" si="46"/>
        <v>960328</v>
      </c>
      <c r="AP144" s="202">
        <f t="shared" si="46"/>
        <v>3</v>
      </c>
      <c r="AQ144" s="200">
        <f t="shared" si="46"/>
        <v>421.7</v>
      </c>
      <c r="AR144" s="200">
        <f t="shared" si="46"/>
        <v>2</v>
      </c>
      <c r="AS144" s="200">
        <f t="shared" si="46"/>
        <v>2804.7</v>
      </c>
      <c r="AT144" s="197"/>
      <c r="AU144" s="197"/>
    </row>
    <row r="145" spans="1:54" s="248" customFormat="1" ht="30.75" customHeight="1" x14ac:dyDescent="0.25">
      <c r="A145" s="402" t="s">
        <v>30</v>
      </c>
      <c r="B145" s="402"/>
      <c r="C145" s="402"/>
      <c r="D145" s="402"/>
      <c r="E145" s="402"/>
      <c r="F145" s="402"/>
      <c r="G145" s="402"/>
      <c r="H145" s="402"/>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c r="AM145" s="246"/>
      <c r="AN145" s="246"/>
      <c r="AO145" s="246"/>
      <c r="AP145" s="246"/>
      <c r="AQ145" s="246"/>
      <c r="AR145" s="246"/>
      <c r="AS145" s="246"/>
      <c r="AT145" s="76"/>
      <c r="AU145" s="246"/>
      <c r="AV145" s="247"/>
      <c r="AW145" s="247"/>
      <c r="AX145" s="247"/>
      <c r="AY145" s="247"/>
      <c r="AZ145" s="247"/>
      <c r="BA145" s="247"/>
      <c r="BB145" s="247"/>
    </row>
    <row r="146" spans="1:54" s="248" customFormat="1" ht="15" customHeight="1" x14ac:dyDescent="0.25">
      <c r="A146" s="7">
        <v>1</v>
      </c>
      <c r="B146" s="374" t="s">
        <v>48</v>
      </c>
      <c r="C146" s="375"/>
      <c r="D146" s="375"/>
      <c r="E146" s="375"/>
      <c r="F146" s="375"/>
      <c r="G146" s="375"/>
      <c r="H146" s="376"/>
      <c r="I146" s="282"/>
      <c r="J146" s="283">
        <f>J104/2</f>
        <v>301568.2</v>
      </c>
      <c r="K146" s="283">
        <f t="shared" ref="K146:AS146" si="47">K104/2</f>
        <v>301568.2</v>
      </c>
      <c r="L146" s="283">
        <f t="shared" si="47"/>
        <v>0</v>
      </c>
      <c r="M146" s="283">
        <f t="shared" si="47"/>
        <v>0</v>
      </c>
      <c r="N146" s="283">
        <f t="shared" si="47"/>
        <v>0</v>
      </c>
      <c r="O146" s="283">
        <f t="shared" si="47"/>
        <v>0</v>
      </c>
      <c r="P146" s="283">
        <f t="shared" si="47"/>
        <v>0</v>
      </c>
      <c r="Q146" s="283">
        <f t="shared" si="47"/>
        <v>0</v>
      </c>
      <c r="R146" s="283">
        <f t="shared" si="47"/>
        <v>0</v>
      </c>
      <c r="S146" s="283">
        <f t="shared" si="47"/>
        <v>0</v>
      </c>
      <c r="T146" s="283">
        <f t="shared" si="47"/>
        <v>0</v>
      </c>
      <c r="U146" s="283">
        <f t="shared" si="47"/>
        <v>0</v>
      </c>
      <c r="V146" s="283">
        <f t="shared" si="47"/>
        <v>0</v>
      </c>
      <c r="W146" s="283">
        <f t="shared" si="47"/>
        <v>0</v>
      </c>
      <c r="X146" s="283">
        <f t="shared" si="47"/>
        <v>0</v>
      </c>
      <c r="Y146" s="283">
        <f t="shared" si="47"/>
        <v>0</v>
      </c>
      <c r="Z146" s="283">
        <f t="shared" si="47"/>
        <v>0</v>
      </c>
      <c r="AA146" s="283">
        <f t="shared" si="47"/>
        <v>0</v>
      </c>
      <c r="AB146" s="283">
        <f t="shared" si="47"/>
        <v>0</v>
      </c>
      <c r="AC146" s="283">
        <f t="shared" si="47"/>
        <v>0</v>
      </c>
      <c r="AD146" s="283">
        <f t="shared" si="47"/>
        <v>0</v>
      </c>
      <c r="AE146" s="283">
        <f t="shared" si="47"/>
        <v>0</v>
      </c>
      <c r="AF146" s="283">
        <f t="shared" si="47"/>
        <v>0</v>
      </c>
      <c r="AG146" s="283">
        <f t="shared" si="47"/>
        <v>0</v>
      </c>
      <c r="AH146" s="283">
        <f t="shared" si="47"/>
        <v>0</v>
      </c>
      <c r="AI146" s="283">
        <f t="shared" si="47"/>
        <v>0</v>
      </c>
      <c r="AJ146" s="284">
        <f t="shared" si="47"/>
        <v>1</v>
      </c>
      <c r="AK146" s="283">
        <f t="shared" si="47"/>
        <v>480164</v>
      </c>
      <c r="AL146" s="284">
        <f t="shared" si="47"/>
        <v>0</v>
      </c>
      <c r="AM146" s="283">
        <f t="shared" si="47"/>
        <v>0</v>
      </c>
      <c r="AN146" s="283">
        <f t="shared" si="47"/>
        <v>0</v>
      </c>
      <c r="AO146" s="283">
        <f t="shared" si="47"/>
        <v>480164</v>
      </c>
      <c r="AP146" s="284">
        <f t="shared" si="47"/>
        <v>1</v>
      </c>
      <c r="AQ146" s="283">
        <f t="shared" si="47"/>
        <v>0</v>
      </c>
      <c r="AR146" s="283">
        <f t="shared" si="47"/>
        <v>0</v>
      </c>
      <c r="AS146" s="283">
        <f t="shared" si="47"/>
        <v>0</v>
      </c>
      <c r="AT146" s="285"/>
      <c r="AU146" s="246"/>
      <c r="AV146" s="247"/>
      <c r="AW146" s="247"/>
      <c r="AX146" s="247"/>
      <c r="AY146" s="247"/>
      <c r="AZ146" s="247"/>
      <c r="BA146" s="247"/>
      <c r="BB146" s="247"/>
    </row>
    <row r="147" spans="1:54" s="248" customFormat="1" ht="15" customHeight="1" x14ac:dyDescent="0.25">
      <c r="A147" s="7">
        <v>2</v>
      </c>
      <c r="B147" s="374" t="s">
        <v>49</v>
      </c>
      <c r="C147" s="375"/>
      <c r="D147" s="375"/>
      <c r="E147" s="375"/>
      <c r="F147" s="375"/>
      <c r="G147" s="375"/>
      <c r="H147" s="376"/>
      <c r="I147" s="282"/>
      <c r="J147" s="283">
        <f>J104/2</f>
        <v>301568.2</v>
      </c>
      <c r="K147" s="283">
        <f t="shared" ref="K147:AS147" si="48">K104/2</f>
        <v>301568.2</v>
      </c>
      <c r="L147" s="283">
        <f t="shared" si="48"/>
        <v>0</v>
      </c>
      <c r="M147" s="283">
        <f t="shared" si="48"/>
        <v>0</v>
      </c>
      <c r="N147" s="283">
        <f t="shared" si="48"/>
        <v>0</v>
      </c>
      <c r="O147" s="283">
        <f t="shared" si="48"/>
        <v>0</v>
      </c>
      <c r="P147" s="283">
        <f t="shared" si="48"/>
        <v>0</v>
      </c>
      <c r="Q147" s="283">
        <f t="shared" si="48"/>
        <v>0</v>
      </c>
      <c r="R147" s="283">
        <f t="shared" si="48"/>
        <v>0</v>
      </c>
      <c r="S147" s="283">
        <f t="shared" si="48"/>
        <v>0</v>
      </c>
      <c r="T147" s="283">
        <f t="shared" si="48"/>
        <v>0</v>
      </c>
      <c r="U147" s="283">
        <f t="shared" si="48"/>
        <v>0</v>
      </c>
      <c r="V147" s="283">
        <f t="shared" si="48"/>
        <v>0</v>
      </c>
      <c r="W147" s="283">
        <f t="shared" si="48"/>
        <v>0</v>
      </c>
      <c r="X147" s="283">
        <f t="shared" si="48"/>
        <v>0</v>
      </c>
      <c r="Y147" s="283">
        <f t="shared" si="48"/>
        <v>0</v>
      </c>
      <c r="Z147" s="283">
        <f t="shared" si="48"/>
        <v>0</v>
      </c>
      <c r="AA147" s="283">
        <f t="shared" si="48"/>
        <v>0</v>
      </c>
      <c r="AB147" s="283">
        <f t="shared" si="48"/>
        <v>0</v>
      </c>
      <c r="AC147" s="283">
        <f t="shared" si="48"/>
        <v>0</v>
      </c>
      <c r="AD147" s="283">
        <f t="shared" si="48"/>
        <v>0</v>
      </c>
      <c r="AE147" s="283">
        <f t="shared" si="48"/>
        <v>0</v>
      </c>
      <c r="AF147" s="283">
        <f t="shared" si="48"/>
        <v>0</v>
      </c>
      <c r="AG147" s="283">
        <f t="shared" si="48"/>
        <v>0</v>
      </c>
      <c r="AH147" s="283">
        <f t="shared" si="48"/>
        <v>0</v>
      </c>
      <c r="AI147" s="283">
        <f t="shared" si="48"/>
        <v>0</v>
      </c>
      <c r="AJ147" s="284">
        <f t="shared" si="48"/>
        <v>1</v>
      </c>
      <c r="AK147" s="283">
        <f t="shared" si="48"/>
        <v>480164</v>
      </c>
      <c r="AL147" s="284">
        <f t="shared" si="48"/>
        <v>0</v>
      </c>
      <c r="AM147" s="283">
        <f t="shared" si="48"/>
        <v>0</v>
      </c>
      <c r="AN147" s="283">
        <f t="shared" si="48"/>
        <v>0</v>
      </c>
      <c r="AO147" s="283">
        <f t="shared" si="48"/>
        <v>480164</v>
      </c>
      <c r="AP147" s="284">
        <f t="shared" si="48"/>
        <v>1</v>
      </c>
      <c r="AQ147" s="283">
        <f t="shared" si="48"/>
        <v>0</v>
      </c>
      <c r="AR147" s="283">
        <f t="shared" si="48"/>
        <v>0</v>
      </c>
      <c r="AS147" s="283">
        <f t="shared" si="48"/>
        <v>0</v>
      </c>
      <c r="AT147" s="285"/>
      <c r="AU147" s="246"/>
      <c r="AV147" s="247"/>
      <c r="AW147" s="247"/>
      <c r="AX147" s="247"/>
      <c r="AY147" s="247"/>
      <c r="AZ147" s="247"/>
      <c r="BA147" s="247"/>
      <c r="BB147" s="247"/>
    </row>
    <row r="148" spans="1:54" s="248" customFormat="1" ht="15" customHeight="1" x14ac:dyDescent="0.25">
      <c r="A148" s="7">
        <v>3</v>
      </c>
      <c r="B148" s="374" t="s">
        <v>279</v>
      </c>
      <c r="C148" s="375"/>
      <c r="D148" s="375"/>
      <c r="E148" s="375"/>
      <c r="F148" s="375"/>
      <c r="G148" s="375"/>
      <c r="H148" s="376"/>
      <c r="I148" s="282"/>
      <c r="J148" s="283">
        <f>J38/2</f>
        <v>182354</v>
      </c>
      <c r="K148" s="283">
        <f t="shared" ref="K148:AS148" si="49">K38/2</f>
        <v>182354</v>
      </c>
      <c r="L148" s="283">
        <f t="shared" si="49"/>
        <v>60671.5</v>
      </c>
      <c r="M148" s="283">
        <f t="shared" si="49"/>
        <v>0</v>
      </c>
      <c r="N148" s="283">
        <f t="shared" si="49"/>
        <v>719.84999999999991</v>
      </c>
      <c r="O148" s="283">
        <f t="shared" si="49"/>
        <v>0</v>
      </c>
      <c r="P148" s="283">
        <f t="shared" si="49"/>
        <v>719.85</v>
      </c>
      <c r="Q148" s="283">
        <f t="shared" si="49"/>
        <v>683.5</v>
      </c>
      <c r="R148" s="283">
        <f t="shared" si="49"/>
        <v>36.349999999999994</v>
      </c>
      <c r="S148" s="283">
        <f t="shared" si="49"/>
        <v>0</v>
      </c>
      <c r="T148" s="283">
        <f t="shared" si="49"/>
        <v>658.35</v>
      </c>
      <c r="U148" s="283">
        <f t="shared" si="49"/>
        <v>36.349999999999994</v>
      </c>
      <c r="V148" s="283">
        <f t="shared" si="49"/>
        <v>0</v>
      </c>
      <c r="W148" s="283">
        <f t="shared" si="49"/>
        <v>67.599999999999994</v>
      </c>
      <c r="X148" s="283">
        <f t="shared" si="49"/>
        <v>31.25</v>
      </c>
      <c r="Y148" s="283">
        <f t="shared" si="49"/>
        <v>6.1</v>
      </c>
      <c r="Z148" s="283">
        <f t="shared" si="49"/>
        <v>36.349999999999994</v>
      </c>
      <c r="AA148" s="283">
        <f t="shared" si="49"/>
        <v>36.349999999999994</v>
      </c>
      <c r="AB148" s="283">
        <f t="shared" si="49"/>
        <v>0</v>
      </c>
      <c r="AC148" s="283">
        <f t="shared" si="49"/>
        <v>0</v>
      </c>
      <c r="AD148" s="283">
        <f t="shared" si="49"/>
        <v>0</v>
      </c>
      <c r="AE148" s="283">
        <f t="shared" si="49"/>
        <v>0</v>
      </c>
      <c r="AF148" s="283">
        <f t="shared" si="49"/>
        <v>0</v>
      </c>
      <c r="AG148" s="283">
        <f t="shared" si="49"/>
        <v>652.25</v>
      </c>
      <c r="AH148" s="283">
        <f t="shared" si="49"/>
        <v>652.25</v>
      </c>
      <c r="AI148" s="283">
        <f t="shared" si="49"/>
        <v>652.25</v>
      </c>
      <c r="AJ148" s="284">
        <f t="shared" si="49"/>
        <v>3</v>
      </c>
      <c r="AK148" s="283">
        <f t="shared" si="49"/>
        <v>1613.2</v>
      </c>
      <c r="AL148" s="284">
        <v>2</v>
      </c>
      <c r="AM148" s="283">
        <f t="shared" si="49"/>
        <v>0</v>
      </c>
      <c r="AN148" s="283">
        <f t="shared" si="49"/>
        <v>0</v>
      </c>
      <c r="AO148" s="283">
        <f t="shared" si="49"/>
        <v>0</v>
      </c>
      <c r="AP148" s="284">
        <v>0</v>
      </c>
      <c r="AQ148" s="283">
        <f t="shared" si="49"/>
        <v>210.85</v>
      </c>
      <c r="AR148" s="283">
        <f t="shared" si="49"/>
        <v>1</v>
      </c>
      <c r="AS148" s="283">
        <f t="shared" si="49"/>
        <v>1402.35</v>
      </c>
      <c r="AT148" s="285"/>
      <c r="AU148" s="246"/>
      <c r="AV148" s="247"/>
      <c r="AW148" s="247"/>
      <c r="AX148" s="247"/>
      <c r="AY148" s="247"/>
      <c r="AZ148" s="247"/>
      <c r="BA148" s="247"/>
      <c r="BB148" s="247"/>
    </row>
    <row r="149" spans="1:54" s="248" customFormat="1" ht="15" customHeight="1" x14ac:dyDescent="0.25">
      <c r="A149" s="7">
        <v>4</v>
      </c>
      <c r="B149" s="374" t="s">
        <v>32</v>
      </c>
      <c r="C149" s="375"/>
      <c r="D149" s="375"/>
      <c r="E149" s="375"/>
      <c r="F149" s="375"/>
      <c r="G149" s="375"/>
      <c r="H149" s="376"/>
      <c r="I149" s="282"/>
      <c r="J149" s="283">
        <f>J38/2</f>
        <v>182354</v>
      </c>
      <c r="K149" s="283">
        <f t="shared" ref="K149:AS149" si="50">K38/2</f>
        <v>182354</v>
      </c>
      <c r="L149" s="283">
        <f t="shared" si="50"/>
        <v>60671.5</v>
      </c>
      <c r="M149" s="283">
        <f t="shared" si="50"/>
        <v>0</v>
      </c>
      <c r="N149" s="283">
        <f t="shared" si="50"/>
        <v>719.84999999999991</v>
      </c>
      <c r="O149" s="283">
        <f t="shared" si="50"/>
        <v>0</v>
      </c>
      <c r="P149" s="283">
        <f t="shared" si="50"/>
        <v>719.85</v>
      </c>
      <c r="Q149" s="283">
        <f t="shared" si="50"/>
        <v>683.5</v>
      </c>
      <c r="R149" s="283">
        <f t="shared" si="50"/>
        <v>36.349999999999994</v>
      </c>
      <c r="S149" s="283">
        <f t="shared" si="50"/>
        <v>0</v>
      </c>
      <c r="T149" s="283">
        <f t="shared" si="50"/>
        <v>658.35</v>
      </c>
      <c r="U149" s="283">
        <f t="shared" si="50"/>
        <v>36.349999999999994</v>
      </c>
      <c r="V149" s="283">
        <f t="shared" si="50"/>
        <v>0</v>
      </c>
      <c r="W149" s="283">
        <f t="shared" si="50"/>
        <v>67.599999999999994</v>
      </c>
      <c r="X149" s="283">
        <f t="shared" si="50"/>
        <v>31.25</v>
      </c>
      <c r="Y149" s="283">
        <f t="shared" si="50"/>
        <v>6.1</v>
      </c>
      <c r="Z149" s="283">
        <f t="shared" si="50"/>
        <v>36.349999999999994</v>
      </c>
      <c r="AA149" s="283">
        <f t="shared" si="50"/>
        <v>36.349999999999994</v>
      </c>
      <c r="AB149" s="283">
        <f t="shared" si="50"/>
        <v>0</v>
      </c>
      <c r="AC149" s="283">
        <f t="shared" si="50"/>
        <v>0</v>
      </c>
      <c r="AD149" s="283">
        <f t="shared" si="50"/>
        <v>0</v>
      </c>
      <c r="AE149" s="283">
        <f t="shared" si="50"/>
        <v>0</v>
      </c>
      <c r="AF149" s="283">
        <f t="shared" si="50"/>
        <v>0</v>
      </c>
      <c r="AG149" s="283">
        <f t="shared" si="50"/>
        <v>652.25</v>
      </c>
      <c r="AH149" s="283">
        <f t="shared" si="50"/>
        <v>652.25</v>
      </c>
      <c r="AI149" s="283">
        <f t="shared" si="50"/>
        <v>652.25</v>
      </c>
      <c r="AJ149" s="284">
        <f t="shared" si="50"/>
        <v>3</v>
      </c>
      <c r="AK149" s="283">
        <f t="shared" si="50"/>
        <v>1613.2</v>
      </c>
      <c r="AL149" s="284">
        <v>1</v>
      </c>
      <c r="AM149" s="283">
        <f t="shared" si="50"/>
        <v>0</v>
      </c>
      <c r="AN149" s="283">
        <f t="shared" si="50"/>
        <v>0</v>
      </c>
      <c r="AO149" s="283">
        <f t="shared" si="50"/>
        <v>0</v>
      </c>
      <c r="AP149" s="284">
        <v>1</v>
      </c>
      <c r="AQ149" s="283">
        <f t="shared" si="50"/>
        <v>210.85</v>
      </c>
      <c r="AR149" s="283">
        <f t="shared" si="50"/>
        <v>1</v>
      </c>
      <c r="AS149" s="283">
        <f t="shared" si="50"/>
        <v>1402.35</v>
      </c>
      <c r="AT149" s="285"/>
      <c r="AU149" s="246"/>
      <c r="AV149" s="247"/>
      <c r="AW149" s="247"/>
      <c r="AX149" s="247"/>
      <c r="AY149" s="247"/>
      <c r="AZ149" s="247"/>
      <c r="BA149" s="247"/>
      <c r="BB149" s="247"/>
    </row>
    <row r="150" spans="1:54" s="248" customFormat="1" ht="15" customHeight="1" x14ac:dyDescent="0.25">
      <c r="A150" s="7">
        <v>5</v>
      </c>
      <c r="B150" s="374" t="s">
        <v>47</v>
      </c>
      <c r="C150" s="375"/>
      <c r="D150" s="375"/>
      <c r="E150" s="375"/>
      <c r="F150" s="375"/>
      <c r="G150" s="375"/>
      <c r="H150" s="376"/>
      <c r="I150" s="282"/>
      <c r="J150" s="283">
        <f>J87</f>
        <v>267242</v>
      </c>
      <c r="K150" s="283">
        <f t="shared" ref="K150:AS150" si="51">K87</f>
        <v>87188</v>
      </c>
      <c r="L150" s="283">
        <f t="shared" si="51"/>
        <v>5121</v>
      </c>
      <c r="M150" s="283">
        <f t="shared" si="51"/>
        <v>0</v>
      </c>
      <c r="N150" s="283">
        <f t="shared" si="51"/>
        <v>7773.8</v>
      </c>
      <c r="O150" s="283">
        <f t="shared" si="51"/>
        <v>0</v>
      </c>
      <c r="P150" s="283">
        <f t="shared" si="51"/>
        <v>7773.8</v>
      </c>
      <c r="Q150" s="283">
        <f t="shared" si="51"/>
        <v>7773.8</v>
      </c>
      <c r="R150" s="283">
        <f t="shared" si="51"/>
        <v>0</v>
      </c>
      <c r="S150" s="283">
        <f t="shared" si="51"/>
        <v>0</v>
      </c>
      <c r="T150" s="283">
        <f t="shared" si="51"/>
        <v>533.79999999999995</v>
      </c>
      <c r="U150" s="283">
        <f t="shared" si="51"/>
        <v>0</v>
      </c>
      <c r="V150" s="283">
        <f t="shared" si="51"/>
        <v>0</v>
      </c>
      <c r="W150" s="283">
        <f t="shared" si="51"/>
        <v>7240</v>
      </c>
      <c r="X150" s="283">
        <f t="shared" si="51"/>
        <v>7240</v>
      </c>
      <c r="Y150" s="283">
        <f t="shared" si="51"/>
        <v>0</v>
      </c>
      <c r="Z150" s="283">
        <f t="shared" si="51"/>
        <v>0</v>
      </c>
      <c r="AA150" s="283">
        <f t="shared" si="51"/>
        <v>0</v>
      </c>
      <c r="AB150" s="283">
        <f t="shared" si="51"/>
        <v>0</v>
      </c>
      <c r="AC150" s="283">
        <f t="shared" si="51"/>
        <v>0</v>
      </c>
      <c r="AD150" s="283">
        <f t="shared" si="51"/>
        <v>0</v>
      </c>
      <c r="AE150" s="283">
        <f t="shared" si="51"/>
        <v>0</v>
      </c>
      <c r="AF150" s="283">
        <f t="shared" si="51"/>
        <v>0</v>
      </c>
      <c r="AG150" s="283">
        <f t="shared" si="51"/>
        <v>533.79999999999995</v>
      </c>
      <c r="AH150" s="283">
        <f t="shared" si="51"/>
        <v>533.79999999999995</v>
      </c>
      <c r="AI150" s="283">
        <f t="shared" si="51"/>
        <v>533.79999999999995</v>
      </c>
      <c r="AJ150" s="284">
        <f t="shared" si="51"/>
        <v>73</v>
      </c>
      <c r="AK150" s="283">
        <f t="shared" si="51"/>
        <v>118325</v>
      </c>
      <c r="AL150" s="284">
        <f t="shared" si="51"/>
        <v>73</v>
      </c>
      <c r="AM150" s="283">
        <f t="shared" si="51"/>
        <v>118325</v>
      </c>
      <c r="AN150" s="283">
        <f t="shared" si="51"/>
        <v>0</v>
      </c>
      <c r="AO150" s="283">
        <f t="shared" si="51"/>
        <v>0</v>
      </c>
      <c r="AP150" s="284">
        <f t="shared" si="51"/>
        <v>0</v>
      </c>
      <c r="AQ150" s="283">
        <f t="shared" si="51"/>
        <v>0</v>
      </c>
      <c r="AR150" s="283">
        <f t="shared" si="51"/>
        <v>0</v>
      </c>
      <c r="AS150" s="283">
        <f t="shared" si="51"/>
        <v>0</v>
      </c>
      <c r="AT150" s="285"/>
      <c r="AU150" s="246"/>
      <c r="AV150" s="247"/>
      <c r="AW150" s="247"/>
      <c r="AX150" s="247"/>
      <c r="AY150" s="247"/>
      <c r="AZ150" s="247"/>
      <c r="BA150" s="247"/>
      <c r="BB150" s="247"/>
    </row>
    <row r="151" spans="1:54" s="248" customFormat="1" ht="15" customHeight="1" x14ac:dyDescent="0.25">
      <c r="A151" s="7">
        <v>6</v>
      </c>
      <c r="B151" s="374" t="s">
        <v>37</v>
      </c>
      <c r="C151" s="375"/>
      <c r="D151" s="375"/>
      <c r="E151" s="375"/>
      <c r="F151" s="375"/>
      <c r="G151" s="375"/>
      <c r="H151" s="376"/>
      <c r="I151" s="282"/>
      <c r="J151" s="283">
        <f>J122</f>
        <v>242249.30000000002</v>
      </c>
      <c r="K151" s="283">
        <f t="shared" ref="K151:AS151" si="52">K122</f>
        <v>242249.30000000002</v>
      </c>
      <c r="L151" s="283">
        <f t="shared" si="52"/>
        <v>16736</v>
      </c>
      <c r="M151" s="283">
        <f t="shared" si="52"/>
        <v>0</v>
      </c>
      <c r="N151" s="283">
        <f t="shared" si="52"/>
        <v>16327.9</v>
      </c>
      <c r="O151" s="283">
        <f t="shared" si="52"/>
        <v>0</v>
      </c>
      <c r="P151" s="283">
        <f t="shared" si="52"/>
        <v>16327.9</v>
      </c>
      <c r="Q151" s="283">
        <f t="shared" si="52"/>
        <v>16327.9</v>
      </c>
      <c r="R151" s="283">
        <f t="shared" si="52"/>
        <v>0</v>
      </c>
      <c r="S151" s="283">
        <f t="shared" si="52"/>
        <v>0</v>
      </c>
      <c r="T151" s="283">
        <f t="shared" si="52"/>
        <v>49.9</v>
      </c>
      <c r="U151" s="283">
        <f t="shared" si="52"/>
        <v>0</v>
      </c>
      <c r="V151" s="283">
        <f t="shared" si="52"/>
        <v>0</v>
      </c>
      <c r="W151" s="283">
        <f t="shared" si="52"/>
        <v>16278</v>
      </c>
      <c r="X151" s="283">
        <f t="shared" si="52"/>
        <v>16278</v>
      </c>
      <c r="Y151" s="283">
        <f t="shared" si="52"/>
        <v>0</v>
      </c>
      <c r="Z151" s="283">
        <f t="shared" si="52"/>
        <v>0</v>
      </c>
      <c r="AA151" s="283">
        <f t="shared" si="52"/>
        <v>0</v>
      </c>
      <c r="AB151" s="283">
        <f t="shared" si="52"/>
        <v>0</v>
      </c>
      <c r="AC151" s="283">
        <f t="shared" si="52"/>
        <v>0</v>
      </c>
      <c r="AD151" s="283">
        <f t="shared" si="52"/>
        <v>0</v>
      </c>
      <c r="AE151" s="283">
        <f t="shared" si="52"/>
        <v>0</v>
      </c>
      <c r="AF151" s="283">
        <f t="shared" si="52"/>
        <v>0</v>
      </c>
      <c r="AG151" s="283">
        <f t="shared" si="52"/>
        <v>49.9</v>
      </c>
      <c r="AH151" s="283">
        <f t="shared" si="52"/>
        <v>49.9</v>
      </c>
      <c r="AI151" s="283">
        <f t="shared" si="52"/>
        <v>49.9</v>
      </c>
      <c r="AJ151" s="284">
        <f t="shared" si="52"/>
        <v>0</v>
      </c>
      <c r="AK151" s="283">
        <f t="shared" si="52"/>
        <v>0</v>
      </c>
      <c r="AL151" s="284">
        <f t="shared" si="52"/>
        <v>0</v>
      </c>
      <c r="AM151" s="283">
        <f t="shared" si="52"/>
        <v>0</v>
      </c>
      <c r="AN151" s="283">
        <f t="shared" si="52"/>
        <v>0</v>
      </c>
      <c r="AO151" s="283">
        <f t="shared" si="52"/>
        <v>0</v>
      </c>
      <c r="AP151" s="284">
        <f t="shared" si="52"/>
        <v>0</v>
      </c>
      <c r="AQ151" s="283">
        <f t="shared" si="52"/>
        <v>0</v>
      </c>
      <c r="AR151" s="283">
        <f t="shared" si="52"/>
        <v>0</v>
      </c>
      <c r="AS151" s="283">
        <f t="shared" si="52"/>
        <v>0</v>
      </c>
      <c r="AT151" s="285"/>
      <c r="AU151" s="246"/>
      <c r="AV151" s="247"/>
      <c r="AW151" s="247"/>
      <c r="AX151" s="247"/>
      <c r="AY151" s="247"/>
      <c r="AZ151" s="247"/>
      <c r="BA151" s="247"/>
      <c r="BB151" s="247"/>
    </row>
    <row r="152" spans="1:54" s="248" customFormat="1" ht="15" customHeight="1" x14ac:dyDescent="0.25">
      <c r="A152" s="7">
        <v>7</v>
      </c>
      <c r="B152" s="374" t="s">
        <v>280</v>
      </c>
      <c r="C152" s="375"/>
      <c r="D152" s="375"/>
      <c r="E152" s="375"/>
      <c r="F152" s="375"/>
      <c r="G152" s="375"/>
      <c r="H152" s="376"/>
      <c r="I152" s="282"/>
      <c r="J152" s="283">
        <f>J143</f>
        <v>3708095</v>
      </c>
      <c r="K152" s="283">
        <f t="shared" ref="K152:AS152" si="53">K143</f>
        <v>3708095</v>
      </c>
      <c r="L152" s="283">
        <f t="shared" si="53"/>
        <v>84353</v>
      </c>
      <c r="M152" s="283">
        <f t="shared" si="53"/>
        <v>0</v>
      </c>
      <c r="N152" s="283">
        <f t="shared" si="53"/>
        <v>0</v>
      </c>
      <c r="O152" s="283">
        <f t="shared" si="53"/>
        <v>0</v>
      </c>
      <c r="P152" s="283">
        <f t="shared" si="53"/>
        <v>0</v>
      </c>
      <c r="Q152" s="283">
        <f t="shared" si="53"/>
        <v>0</v>
      </c>
      <c r="R152" s="283">
        <f t="shared" si="53"/>
        <v>0</v>
      </c>
      <c r="S152" s="283">
        <f t="shared" si="53"/>
        <v>0</v>
      </c>
      <c r="T152" s="283">
        <f t="shared" si="53"/>
        <v>0</v>
      </c>
      <c r="U152" s="283">
        <f t="shared" si="53"/>
        <v>0</v>
      </c>
      <c r="V152" s="283">
        <f t="shared" si="53"/>
        <v>0</v>
      </c>
      <c r="W152" s="283">
        <f t="shared" si="53"/>
        <v>0</v>
      </c>
      <c r="X152" s="283">
        <f t="shared" si="53"/>
        <v>0</v>
      </c>
      <c r="Y152" s="283">
        <f t="shared" si="53"/>
        <v>0</v>
      </c>
      <c r="Z152" s="283">
        <f t="shared" si="53"/>
        <v>0</v>
      </c>
      <c r="AA152" s="283">
        <f t="shared" si="53"/>
        <v>0</v>
      </c>
      <c r="AB152" s="283">
        <f t="shared" si="53"/>
        <v>0</v>
      </c>
      <c r="AC152" s="283">
        <f t="shared" si="53"/>
        <v>0</v>
      </c>
      <c r="AD152" s="283">
        <f t="shared" si="53"/>
        <v>0</v>
      </c>
      <c r="AE152" s="283">
        <f t="shared" si="53"/>
        <v>0</v>
      </c>
      <c r="AF152" s="283">
        <f t="shared" si="53"/>
        <v>0</v>
      </c>
      <c r="AG152" s="283">
        <f t="shared" si="53"/>
        <v>0</v>
      </c>
      <c r="AH152" s="283">
        <f t="shared" si="53"/>
        <v>0</v>
      </c>
      <c r="AI152" s="283">
        <f t="shared" si="53"/>
        <v>0</v>
      </c>
      <c r="AJ152" s="284">
        <f t="shared" si="53"/>
        <v>2</v>
      </c>
      <c r="AK152" s="283">
        <f t="shared" si="53"/>
        <v>0</v>
      </c>
      <c r="AL152" s="284">
        <f t="shared" si="53"/>
        <v>2</v>
      </c>
      <c r="AM152" s="283">
        <f t="shared" si="53"/>
        <v>0</v>
      </c>
      <c r="AN152" s="283">
        <f t="shared" si="53"/>
        <v>0</v>
      </c>
      <c r="AO152" s="283">
        <f t="shared" si="53"/>
        <v>0</v>
      </c>
      <c r="AP152" s="284">
        <f t="shared" si="53"/>
        <v>0</v>
      </c>
      <c r="AQ152" s="283">
        <f t="shared" si="53"/>
        <v>0</v>
      </c>
      <c r="AR152" s="283">
        <f t="shared" si="53"/>
        <v>0</v>
      </c>
      <c r="AS152" s="283">
        <f t="shared" si="53"/>
        <v>0</v>
      </c>
      <c r="AT152" s="285"/>
      <c r="AU152" s="246"/>
      <c r="AV152" s="247"/>
      <c r="AW152" s="247"/>
      <c r="AX152" s="247"/>
      <c r="AY152" s="247"/>
      <c r="AZ152" s="247"/>
      <c r="BA152" s="247"/>
      <c r="BB152" s="247"/>
    </row>
    <row r="153" spans="1:54" x14ac:dyDescent="0.25">
      <c r="A153" s="286"/>
      <c r="B153" s="286"/>
      <c r="C153" s="286"/>
      <c r="D153" s="286"/>
      <c r="E153" s="286"/>
      <c r="F153" s="286"/>
      <c r="G153" s="286"/>
      <c r="H153" s="287"/>
      <c r="I153" s="286"/>
      <c r="J153" s="288">
        <f>SUM(J146:J152)</f>
        <v>5185430.7</v>
      </c>
      <c r="K153" s="288">
        <f t="shared" ref="K153:AS153" si="54">SUM(K146:K152)</f>
        <v>5005376.7</v>
      </c>
      <c r="L153" s="288">
        <f t="shared" si="54"/>
        <v>227553</v>
      </c>
      <c r="M153" s="288">
        <f t="shared" si="54"/>
        <v>0</v>
      </c>
      <c r="N153" s="288">
        <f t="shared" si="54"/>
        <v>25541.4</v>
      </c>
      <c r="O153" s="288">
        <f t="shared" si="54"/>
        <v>0</v>
      </c>
      <c r="P153" s="288">
        <f t="shared" si="54"/>
        <v>25541.4</v>
      </c>
      <c r="Q153" s="288">
        <f t="shared" si="54"/>
        <v>25468.699999999997</v>
      </c>
      <c r="R153" s="288">
        <f t="shared" si="54"/>
        <v>72.699999999999989</v>
      </c>
      <c r="S153" s="288">
        <f t="shared" si="54"/>
        <v>0</v>
      </c>
      <c r="T153" s="288">
        <f t="shared" si="54"/>
        <v>1900.4</v>
      </c>
      <c r="U153" s="288">
        <f t="shared" si="54"/>
        <v>72.699999999999989</v>
      </c>
      <c r="V153" s="288">
        <f t="shared" si="54"/>
        <v>0</v>
      </c>
      <c r="W153" s="288">
        <f t="shared" si="54"/>
        <v>23653.200000000001</v>
      </c>
      <c r="X153" s="288">
        <f t="shared" si="54"/>
        <v>23580.5</v>
      </c>
      <c r="Y153" s="288">
        <f t="shared" si="54"/>
        <v>12.2</v>
      </c>
      <c r="Z153" s="288">
        <f t="shared" si="54"/>
        <v>72.699999999999989</v>
      </c>
      <c r="AA153" s="288">
        <f t="shared" si="54"/>
        <v>72.699999999999989</v>
      </c>
      <c r="AB153" s="288">
        <f t="shared" si="54"/>
        <v>0</v>
      </c>
      <c r="AC153" s="288">
        <f t="shared" si="54"/>
        <v>0</v>
      </c>
      <c r="AD153" s="288">
        <f t="shared" si="54"/>
        <v>0</v>
      </c>
      <c r="AE153" s="288">
        <f t="shared" si="54"/>
        <v>0</v>
      </c>
      <c r="AF153" s="288">
        <f t="shared" si="54"/>
        <v>0</v>
      </c>
      <c r="AG153" s="288">
        <f t="shared" si="54"/>
        <v>1888.2</v>
      </c>
      <c r="AH153" s="288">
        <f t="shared" si="54"/>
        <v>1888.2</v>
      </c>
      <c r="AI153" s="288">
        <f t="shared" si="54"/>
        <v>1888.2</v>
      </c>
      <c r="AJ153" s="288">
        <f t="shared" si="54"/>
        <v>83</v>
      </c>
      <c r="AK153" s="288">
        <f t="shared" si="54"/>
        <v>1081879.3999999999</v>
      </c>
      <c r="AL153" s="288">
        <f t="shared" si="54"/>
        <v>78</v>
      </c>
      <c r="AM153" s="288">
        <f t="shared" si="54"/>
        <v>118325</v>
      </c>
      <c r="AN153" s="288">
        <f t="shared" si="54"/>
        <v>0</v>
      </c>
      <c r="AO153" s="288">
        <f t="shared" si="54"/>
        <v>960328</v>
      </c>
      <c r="AP153" s="288">
        <f t="shared" si="54"/>
        <v>3</v>
      </c>
      <c r="AQ153" s="288">
        <f t="shared" si="54"/>
        <v>421.7</v>
      </c>
      <c r="AR153" s="288">
        <f t="shared" si="54"/>
        <v>2</v>
      </c>
      <c r="AS153" s="288">
        <f t="shared" si="54"/>
        <v>2804.7</v>
      </c>
      <c r="AT153" s="286"/>
    </row>
  </sheetData>
  <mergeCells count="203">
    <mergeCell ref="AV56:BC58"/>
    <mergeCell ref="AV63:BC63"/>
    <mergeCell ref="C69:C70"/>
    <mergeCell ref="I69:I70"/>
    <mergeCell ref="B68:H68"/>
    <mergeCell ref="B62:H62"/>
    <mergeCell ref="B55:G55"/>
    <mergeCell ref="A145:H145"/>
    <mergeCell ref="A101:D101"/>
    <mergeCell ref="A103:D103"/>
    <mergeCell ref="A104:H104"/>
    <mergeCell ref="G72:G73"/>
    <mergeCell ref="H72:H73"/>
    <mergeCell ref="B69:B70"/>
    <mergeCell ref="G56:G61"/>
    <mergeCell ref="B107:B120"/>
    <mergeCell ref="C107:C120"/>
    <mergeCell ref="D107:D120"/>
    <mergeCell ref="E107:E120"/>
    <mergeCell ref="F107:F120"/>
    <mergeCell ref="A122:H122"/>
    <mergeCell ref="B123:B126"/>
    <mergeCell ref="A87:H87"/>
    <mergeCell ref="G69:G70"/>
    <mergeCell ref="B151:H151"/>
    <mergeCell ref="B152:H152"/>
    <mergeCell ref="H127:H128"/>
    <mergeCell ref="I127:I128"/>
    <mergeCell ref="A143:G143"/>
    <mergeCell ref="C123:C142"/>
    <mergeCell ref="D123:D142"/>
    <mergeCell ref="E123:E142"/>
    <mergeCell ref="F123:F142"/>
    <mergeCell ref="G123:G142"/>
    <mergeCell ref="B127:B142"/>
    <mergeCell ref="B146:H146"/>
    <mergeCell ref="B147:H147"/>
    <mergeCell ref="B148:H148"/>
    <mergeCell ref="B149:H149"/>
    <mergeCell ref="B150:H150"/>
    <mergeCell ref="J127:J128"/>
    <mergeCell ref="K127:K128"/>
    <mergeCell ref="E79:E85"/>
    <mergeCell ref="F79:F85"/>
    <mergeCell ref="G79:G85"/>
    <mergeCell ref="G107:G120"/>
    <mergeCell ref="H107:H109"/>
    <mergeCell ref="I107:I109"/>
    <mergeCell ref="J107:J109"/>
    <mergeCell ref="A86:H86"/>
    <mergeCell ref="A89:D89"/>
    <mergeCell ref="B90:B100"/>
    <mergeCell ref="D90:D99"/>
    <mergeCell ref="E90:E99"/>
    <mergeCell ref="F90:F99"/>
    <mergeCell ref="G90:G100"/>
    <mergeCell ref="B78:H78"/>
    <mergeCell ref="B76:H76"/>
    <mergeCell ref="B74:H74"/>
    <mergeCell ref="B71:H71"/>
    <mergeCell ref="AT82:AT83"/>
    <mergeCell ref="AU82:AU83"/>
    <mergeCell ref="AT56:AT60"/>
    <mergeCell ref="AU56:AU60"/>
    <mergeCell ref="B63:B67"/>
    <mergeCell ref="C63:C67"/>
    <mergeCell ref="D63:D67"/>
    <mergeCell ref="E63:E67"/>
    <mergeCell ref="F63:F67"/>
    <mergeCell ref="G63:G67"/>
    <mergeCell ref="AT63:AT67"/>
    <mergeCell ref="B56:B61"/>
    <mergeCell ref="C56:C61"/>
    <mergeCell ref="D56:D61"/>
    <mergeCell ref="E56:E61"/>
    <mergeCell ref="F56:F61"/>
    <mergeCell ref="AU63:AU67"/>
    <mergeCell ref="C72:C73"/>
    <mergeCell ref="D72:D73"/>
    <mergeCell ref="E72:E73"/>
    <mergeCell ref="F72:F73"/>
    <mergeCell ref="D69:D70"/>
    <mergeCell ref="E69:E70"/>
    <mergeCell ref="F69:F70"/>
    <mergeCell ref="M41:M42"/>
    <mergeCell ref="B42:B54"/>
    <mergeCell ref="AT26:AT27"/>
    <mergeCell ref="AU26:AU27"/>
    <mergeCell ref="A38:H38"/>
    <mergeCell ref="C39:C54"/>
    <mergeCell ref="D39:D54"/>
    <mergeCell ref="E39:E54"/>
    <mergeCell ref="F39:F54"/>
    <mergeCell ref="G39:G54"/>
    <mergeCell ref="H41:H42"/>
    <mergeCell ref="AJ26:AJ27"/>
    <mergeCell ref="AL26:AL27"/>
    <mergeCell ref="AN26:AN27"/>
    <mergeCell ref="AP26:AP27"/>
    <mergeCell ref="AR26:AR27"/>
    <mergeCell ref="AS26:AS27"/>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L26:L27"/>
    <mergeCell ref="M26:M27"/>
    <mergeCell ref="N26:N27"/>
    <mergeCell ref="O26:O27"/>
    <mergeCell ref="P26:P27"/>
    <mergeCell ref="Q26:Q27"/>
    <mergeCell ref="S10:S24"/>
    <mergeCell ref="T10:T24"/>
    <mergeCell ref="U10:U24"/>
    <mergeCell ref="V10:V24"/>
    <mergeCell ref="J18:J24"/>
    <mergeCell ref="K18:K24"/>
    <mergeCell ref="L18:L24"/>
    <mergeCell ref="M10:M24"/>
    <mergeCell ref="N10:N24"/>
    <mergeCell ref="O10:O24"/>
    <mergeCell ref="P10:P24"/>
    <mergeCell ref="Q10:Q24"/>
    <mergeCell ref="R10:R24"/>
    <mergeCell ref="I7:I8"/>
    <mergeCell ref="K107:K109"/>
    <mergeCell ref="L107:L108"/>
    <mergeCell ref="B10:B36"/>
    <mergeCell ref="H10:H23"/>
    <mergeCell ref="I10:I24"/>
    <mergeCell ref="J10:J17"/>
    <mergeCell ref="K10:K17"/>
    <mergeCell ref="L10:L17"/>
    <mergeCell ref="H26:H27"/>
    <mergeCell ref="I26:I27"/>
    <mergeCell ref="J26:J27"/>
    <mergeCell ref="K26:K27"/>
    <mergeCell ref="I41:I42"/>
    <mergeCell ref="J41:J42"/>
    <mergeCell ref="K41:K42"/>
    <mergeCell ref="L41:L42"/>
    <mergeCell ref="I72:I73"/>
    <mergeCell ref="C79:C85"/>
    <mergeCell ref="D79:D85"/>
    <mergeCell ref="B7:B8"/>
    <mergeCell ref="C7:C36"/>
    <mergeCell ref="D7:D36"/>
    <mergeCell ref="E7:E36"/>
    <mergeCell ref="F7:F36"/>
    <mergeCell ref="G7:G36"/>
    <mergeCell ref="AU2:AU5"/>
    <mergeCell ref="N3:N5"/>
    <mergeCell ref="O3:O5"/>
    <mergeCell ref="P3:V3"/>
    <mergeCell ref="W3:W5"/>
    <mergeCell ref="X3:AA3"/>
    <mergeCell ref="AB3:AF3"/>
    <mergeCell ref="AG3:AI3"/>
    <mergeCell ref="AJ3:AK4"/>
    <mergeCell ref="AL3:AM4"/>
    <mergeCell ref="N2:V2"/>
    <mergeCell ref="W2:AI2"/>
    <mergeCell ref="AJ2:AS2"/>
    <mergeCell ref="AT2:AT5"/>
    <mergeCell ref="AN3:AO4"/>
    <mergeCell ref="AP3:AQ4"/>
    <mergeCell ref="AR3:AS4"/>
    <mergeCell ref="AC4:AF4"/>
    <mergeCell ref="AG4:AG5"/>
    <mergeCell ref="AH4:AI4"/>
    <mergeCell ref="S4:S5"/>
    <mergeCell ref="T4:V4"/>
    <mergeCell ref="X4:AA4"/>
    <mergeCell ref="AB4:AB5"/>
    <mergeCell ref="A1:K1"/>
    <mergeCell ref="A2:A5"/>
    <mergeCell ref="B2:B5"/>
    <mergeCell ref="C2:C5"/>
    <mergeCell ref="D2:D5"/>
    <mergeCell ref="E2:E5"/>
    <mergeCell ref="F2:F5"/>
    <mergeCell ref="G2:G5"/>
    <mergeCell ref="H2:H5"/>
    <mergeCell ref="K4:M4"/>
    <mergeCell ref="P4:P5"/>
    <mergeCell ref="Q4:R4"/>
    <mergeCell ref="I2:I5"/>
    <mergeCell ref="J2:M3"/>
    <mergeCell ref="J4:J5"/>
  </mergeCells>
  <pageMargins left="0.15748031496062992" right="0.15748031496062992" top="0.15748031496062992" bottom="0.15748031496062992" header="0.31496062992125984" footer="0.31496062992125984"/>
  <pageSetup paperSize="9" scale="55"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19"/>
  <sheetViews>
    <sheetView topLeftCell="A76" zoomScale="79" zoomScaleNormal="79" workbookViewId="0">
      <selection activeCell="N79" sqref="N79"/>
    </sheetView>
  </sheetViews>
  <sheetFormatPr defaultColWidth="4.42578125" defaultRowHeight="15" x14ac:dyDescent="0.25"/>
  <cols>
    <col min="1" max="1" width="2.85546875" customWidth="1"/>
    <col min="2" max="3" width="3.85546875" customWidth="1"/>
    <col min="4" max="4" width="6.5703125" customWidth="1"/>
    <col min="5" max="5" width="7.42578125" customWidth="1"/>
    <col min="9" max="9" width="34.7109375" customWidth="1"/>
    <col min="10" max="10" width="16.28515625" customWidth="1"/>
    <col min="11" max="11" width="11.140625" customWidth="1"/>
    <col min="12" max="12" width="11.28515625" customWidth="1"/>
    <col min="13" max="13" width="9" customWidth="1"/>
    <col min="14" max="14" width="88" customWidth="1"/>
  </cols>
  <sheetData>
    <row r="1" spans="1:14" s="1" customFormat="1" ht="12.75" x14ac:dyDescent="0.25">
      <c r="A1" s="484" t="s">
        <v>219</v>
      </c>
      <c r="B1" s="484"/>
      <c r="C1" s="484"/>
      <c r="D1" s="484"/>
      <c r="E1" s="484"/>
      <c r="F1" s="484"/>
      <c r="G1" s="484"/>
      <c r="H1" s="484"/>
      <c r="I1" s="484"/>
      <c r="J1" s="484"/>
      <c r="K1" s="484"/>
      <c r="L1" s="484"/>
      <c r="M1" s="484"/>
      <c r="N1" s="484"/>
    </row>
    <row r="2" spans="1:14" s="1" customFormat="1" ht="12.75" x14ac:dyDescent="0.25">
      <c r="A2" s="10"/>
    </row>
    <row r="3" spans="1:14" s="1" customFormat="1" ht="12.75" x14ac:dyDescent="0.25">
      <c r="A3" s="402" t="s">
        <v>53</v>
      </c>
      <c r="B3" s="402" t="s">
        <v>3</v>
      </c>
      <c r="C3" s="402" t="s">
        <v>54</v>
      </c>
      <c r="D3" s="402" t="s">
        <v>220</v>
      </c>
      <c r="E3" s="402" t="s">
        <v>4</v>
      </c>
      <c r="F3" s="403" t="s">
        <v>221</v>
      </c>
      <c r="G3" s="390" t="s">
        <v>6</v>
      </c>
      <c r="H3" s="390" t="s">
        <v>58</v>
      </c>
      <c r="I3" s="402" t="s">
        <v>59</v>
      </c>
      <c r="J3" s="405" t="s">
        <v>222</v>
      </c>
      <c r="K3" s="485" t="s">
        <v>223</v>
      </c>
      <c r="L3" s="402" t="s">
        <v>224</v>
      </c>
      <c r="M3" s="405" t="s">
        <v>225</v>
      </c>
      <c r="N3" s="402" t="s">
        <v>226</v>
      </c>
    </row>
    <row r="4" spans="1:14" s="1" customFormat="1" ht="120" customHeight="1" x14ac:dyDescent="0.25">
      <c r="A4" s="402"/>
      <c r="B4" s="402"/>
      <c r="C4" s="402"/>
      <c r="D4" s="402"/>
      <c r="E4" s="402"/>
      <c r="F4" s="403"/>
      <c r="G4" s="391"/>
      <c r="H4" s="391"/>
      <c r="I4" s="402"/>
      <c r="J4" s="407"/>
      <c r="K4" s="486"/>
      <c r="L4" s="402"/>
      <c r="M4" s="407"/>
      <c r="N4" s="402"/>
    </row>
    <row r="5" spans="1:14" s="1" customFormat="1" ht="12.75" x14ac:dyDescent="0.25">
      <c r="A5" s="3">
        <v>1</v>
      </c>
      <c r="B5" s="3">
        <v>2</v>
      </c>
      <c r="C5" s="3">
        <v>3</v>
      </c>
      <c r="D5" s="3">
        <v>4</v>
      </c>
      <c r="E5" s="3">
        <v>5</v>
      </c>
      <c r="F5" s="3">
        <v>6</v>
      </c>
      <c r="G5" s="3">
        <v>7</v>
      </c>
      <c r="H5" s="3">
        <v>8</v>
      </c>
      <c r="I5" s="3">
        <v>9</v>
      </c>
      <c r="J5" s="3">
        <v>10</v>
      </c>
      <c r="K5" s="3">
        <v>11</v>
      </c>
      <c r="L5" s="3">
        <v>12</v>
      </c>
      <c r="M5" s="3">
        <v>13</v>
      </c>
      <c r="N5" s="3">
        <v>14</v>
      </c>
    </row>
    <row r="6" spans="1:14" s="205" customFormat="1" ht="151.5" customHeight="1" x14ac:dyDescent="0.25">
      <c r="A6" s="23">
        <v>1</v>
      </c>
      <c r="B6" s="390" t="s">
        <v>25</v>
      </c>
      <c r="C6" s="405">
        <v>459</v>
      </c>
      <c r="D6" s="390" t="s">
        <v>26</v>
      </c>
      <c r="E6" s="390" t="s">
        <v>26</v>
      </c>
      <c r="F6" s="497" t="s">
        <v>235</v>
      </c>
      <c r="G6" s="497" t="s">
        <v>236</v>
      </c>
      <c r="H6" s="526" t="s">
        <v>92</v>
      </c>
      <c r="I6" s="405" t="s">
        <v>93</v>
      </c>
      <c r="J6" s="26">
        <v>39.299999999999997</v>
      </c>
      <c r="K6" s="26"/>
      <c r="L6" s="26"/>
      <c r="M6" s="26"/>
      <c r="N6" s="351" t="s">
        <v>318</v>
      </c>
    </row>
    <row r="7" spans="1:14" s="205" customFormat="1" ht="169.5" customHeight="1" x14ac:dyDescent="0.25">
      <c r="A7" s="23">
        <v>2</v>
      </c>
      <c r="B7" s="415"/>
      <c r="C7" s="406"/>
      <c r="D7" s="415"/>
      <c r="E7" s="415"/>
      <c r="F7" s="498"/>
      <c r="G7" s="498"/>
      <c r="H7" s="527"/>
      <c r="I7" s="406"/>
      <c r="J7" s="26">
        <v>431.3</v>
      </c>
      <c r="K7" s="26"/>
      <c r="L7" s="26"/>
      <c r="M7" s="26"/>
      <c r="N7" s="351" t="s">
        <v>319</v>
      </c>
    </row>
    <row r="8" spans="1:14" s="205" customFormat="1" ht="114" customHeight="1" x14ac:dyDescent="0.25">
      <c r="A8" s="36">
        <v>3</v>
      </c>
      <c r="B8" s="415"/>
      <c r="C8" s="406"/>
      <c r="D8" s="415"/>
      <c r="E8" s="415"/>
      <c r="F8" s="498"/>
      <c r="G8" s="498"/>
      <c r="H8" s="527"/>
      <c r="I8" s="406"/>
      <c r="J8" s="29"/>
      <c r="K8" s="3"/>
      <c r="L8" s="38"/>
      <c r="M8" s="3"/>
      <c r="N8" s="51" t="s">
        <v>237</v>
      </c>
    </row>
    <row r="9" spans="1:14" s="205" customFormat="1" ht="126.75" customHeight="1" x14ac:dyDescent="0.25">
      <c r="A9" s="36">
        <v>4</v>
      </c>
      <c r="B9" s="415"/>
      <c r="C9" s="406"/>
      <c r="D9" s="415"/>
      <c r="E9" s="415"/>
      <c r="F9" s="498"/>
      <c r="G9" s="498"/>
      <c r="H9" s="527"/>
      <c r="I9" s="406"/>
      <c r="J9" s="29"/>
      <c r="K9" s="3"/>
      <c r="L9" s="38"/>
      <c r="M9" s="3">
        <v>1</v>
      </c>
      <c r="N9" s="51" t="s">
        <v>238</v>
      </c>
    </row>
    <row r="10" spans="1:14" s="205" customFormat="1" ht="246.75" customHeight="1" x14ac:dyDescent="0.25">
      <c r="A10" s="36">
        <v>5</v>
      </c>
      <c r="B10" s="415"/>
      <c r="C10" s="406"/>
      <c r="D10" s="415"/>
      <c r="E10" s="415"/>
      <c r="F10" s="498"/>
      <c r="G10" s="498"/>
      <c r="H10" s="527"/>
      <c r="I10" s="406"/>
      <c r="J10" s="29"/>
      <c r="K10" s="3"/>
      <c r="L10" s="38"/>
      <c r="M10" s="3"/>
      <c r="N10" s="51" t="s">
        <v>239</v>
      </c>
    </row>
    <row r="11" spans="1:14" s="1" customFormat="1" ht="194.25" customHeight="1" x14ac:dyDescent="0.25">
      <c r="A11" s="36">
        <v>6</v>
      </c>
      <c r="B11" s="415"/>
      <c r="C11" s="406"/>
      <c r="D11" s="415"/>
      <c r="E11" s="415"/>
      <c r="F11" s="498"/>
      <c r="G11" s="498"/>
      <c r="H11" s="527"/>
      <c r="I11" s="406"/>
      <c r="J11" s="29"/>
      <c r="K11" s="3"/>
      <c r="L11" s="3"/>
      <c r="M11" s="3"/>
      <c r="N11" s="51" t="s">
        <v>320</v>
      </c>
    </row>
    <row r="12" spans="1:14" s="1" customFormat="1" ht="158.25" customHeight="1" x14ac:dyDescent="0.25">
      <c r="A12" s="36">
        <v>7</v>
      </c>
      <c r="B12" s="415"/>
      <c r="C12" s="406"/>
      <c r="D12" s="415"/>
      <c r="E12" s="415"/>
      <c r="F12" s="498"/>
      <c r="G12" s="498"/>
      <c r="H12" s="527"/>
      <c r="I12" s="406"/>
      <c r="J12" s="29"/>
      <c r="K12" s="3"/>
      <c r="L12" s="3"/>
      <c r="M12" s="3"/>
      <c r="N12" s="51" t="s">
        <v>321</v>
      </c>
    </row>
    <row r="13" spans="1:14" s="1" customFormat="1" ht="107.25" customHeight="1" x14ac:dyDescent="0.25">
      <c r="A13" s="36">
        <v>8</v>
      </c>
      <c r="B13" s="415"/>
      <c r="C13" s="406"/>
      <c r="D13" s="415"/>
      <c r="E13" s="415"/>
      <c r="F13" s="498"/>
      <c r="G13" s="498"/>
      <c r="H13" s="527"/>
      <c r="I13" s="406"/>
      <c r="J13" s="29"/>
      <c r="K13" s="3"/>
      <c r="L13" s="3"/>
      <c r="M13" s="3"/>
      <c r="N13" s="51" t="s">
        <v>240</v>
      </c>
    </row>
    <row r="14" spans="1:14" s="1" customFormat="1" ht="63.75" x14ac:dyDescent="0.25">
      <c r="A14" s="36">
        <v>9</v>
      </c>
      <c r="B14" s="415"/>
      <c r="C14" s="406"/>
      <c r="D14" s="415"/>
      <c r="E14" s="415"/>
      <c r="F14" s="498"/>
      <c r="G14" s="498"/>
      <c r="H14" s="527"/>
      <c r="I14" s="406"/>
      <c r="J14" s="29"/>
      <c r="K14" s="3"/>
      <c r="L14" s="38"/>
      <c r="M14" s="3"/>
      <c r="N14" s="51" t="s">
        <v>322</v>
      </c>
    </row>
    <row r="15" spans="1:14" s="1" customFormat="1" ht="76.5" x14ac:dyDescent="0.25">
      <c r="A15" s="36">
        <v>10</v>
      </c>
      <c r="B15" s="415"/>
      <c r="C15" s="406"/>
      <c r="D15" s="415"/>
      <c r="E15" s="415"/>
      <c r="F15" s="498"/>
      <c r="G15" s="498"/>
      <c r="H15" s="527"/>
      <c r="I15" s="406"/>
      <c r="J15" s="29"/>
      <c r="K15" s="3"/>
      <c r="L15" s="38"/>
      <c r="M15" s="3"/>
      <c r="N15" s="51" t="s">
        <v>241</v>
      </c>
    </row>
    <row r="16" spans="1:14" s="1" customFormat="1" ht="63.75" x14ac:dyDescent="0.25">
      <c r="A16" s="36">
        <v>11</v>
      </c>
      <c r="B16" s="415"/>
      <c r="C16" s="406"/>
      <c r="D16" s="415"/>
      <c r="E16" s="415"/>
      <c r="F16" s="498"/>
      <c r="G16" s="498"/>
      <c r="H16" s="527"/>
      <c r="I16" s="406"/>
      <c r="J16" s="29"/>
      <c r="K16" s="3"/>
      <c r="L16" s="38"/>
      <c r="M16" s="3"/>
      <c r="N16" s="51" t="s">
        <v>242</v>
      </c>
    </row>
    <row r="17" spans="1:14" s="1" customFormat="1" ht="111.75" customHeight="1" x14ac:dyDescent="0.25">
      <c r="A17" s="36">
        <v>12</v>
      </c>
      <c r="B17" s="415"/>
      <c r="C17" s="406"/>
      <c r="D17" s="415"/>
      <c r="E17" s="415"/>
      <c r="F17" s="498"/>
      <c r="G17" s="498"/>
      <c r="H17" s="527"/>
      <c r="I17" s="406"/>
      <c r="J17" s="29"/>
      <c r="K17" s="3"/>
      <c r="L17" s="38"/>
      <c r="M17" s="3"/>
      <c r="N17" s="51" t="s">
        <v>243</v>
      </c>
    </row>
    <row r="18" spans="1:14" s="1" customFormat="1" ht="66" customHeight="1" x14ac:dyDescent="0.25">
      <c r="A18" s="36">
        <v>13</v>
      </c>
      <c r="B18" s="415"/>
      <c r="C18" s="406"/>
      <c r="D18" s="415"/>
      <c r="E18" s="415"/>
      <c r="F18" s="498"/>
      <c r="G18" s="498"/>
      <c r="H18" s="527"/>
      <c r="I18" s="406"/>
      <c r="J18" s="29"/>
      <c r="K18" s="3"/>
      <c r="L18" s="38"/>
      <c r="M18" s="3"/>
      <c r="N18" s="51" t="s">
        <v>244</v>
      </c>
    </row>
    <row r="19" spans="1:14" s="1" customFormat="1" ht="78.75" customHeight="1" x14ac:dyDescent="0.25">
      <c r="A19" s="36">
        <v>14</v>
      </c>
      <c r="B19" s="415"/>
      <c r="C19" s="406"/>
      <c r="D19" s="415"/>
      <c r="E19" s="415"/>
      <c r="F19" s="498"/>
      <c r="G19" s="498"/>
      <c r="H19" s="527"/>
      <c r="I19" s="406"/>
      <c r="J19" s="29"/>
      <c r="K19" s="3"/>
      <c r="L19" s="38"/>
      <c r="M19" s="3"/>
      <c r="N19" s="51" t="s">
        <v>245</v>
      </c>
    </row>
    <row r="20" spans="1:14" s="1" customFormat="1" ht="45.75" customHeight="1" x14ac:dyDescent="0.25">
      <c r="A20" s="36">
        <v>15</v>
      </c>
      <c r="B20" s="415"/>
      <c r="C20" s="406"/>
      <c r="D20" s="415"/>
      <c r="E20" s="415"/>
      <c r="F20" s="498"/>
      <c r="G20" s="498"/>
      <c r="H20" s="527"/>
      <c r="I20" s="406"/>
      <c r="J20" s="29"/>
      <c r="K20" s="3"/>
      <c r="L20" s="38"/>
      <c r="M20" s="3"/>
      <c r="N20" s="51" t="s">
        <v>246</v>
      </c>
    </row>
    <row r="21" spans="1:14" s="1" customFormat="1" ht="145.5" customHeight="1" x14ac:dyDescent="0.25">
      <c r="A21" s="36">
        <v>16</v>
      </c>
      <c r="B21" s="415"/>
      <c r="C21" s="406"/>
      <c r="D21" s="415"/>
      <c r="E21" s="415"/>
      <c r="F21" s="498"/>
      <c r="G21" s="498"/>
      <c r="H21" s="527"/>
      <c r="I21" s="406"/>
      <c r="J21" s="29"/>
      <c r="K21" s="3"/>
      <c r="L21" s="38"/>
      <c r="M21" s="3"/>
      <c r="N21" s="51" t="s">
        <v>323</v>
      </c>
    </row>
    <row r="22" spans="1:14" s="1" customFormat="1" ht="89.25" customHeight="1" x14ac:dyDescent="0.25">
      <c r="A22" s="36">
        <v>18</v>
      </c>
      <c r="B22" s="391"/>
      <c r="C22" s="407"/>
      <c r="D22" s="391"/>
      <c r="E22" s="391"/>
      <c r="F22" s="499"/>
      <c r="G22" s="499"/>
      <c r="H22" s="527"/>
      <c r="I22" s="406"/>
      <c r="J22" s="94"/>
      <c r="K22" s="26"/>
      <c r="L22" s="42"/>
      <c r="M22" s="26">
        <v>1</v>
      </c>
      <c r="N22" s="51" t="s">
        <v>247</v>
      </c>
    </row>
    <row r="23" spans="1:14" s="1" customFormat="1" ht="12.75" x14ac:dyDescent="0.25">
      <c r="A23" s="36"/>
      <c r="B23" s="480" t="s">
        <v>149</v>
      </c>
      <c r="C23" s="480"/>
      <c r="D23" s="480"/>
      <c r="E23" s="480"/>
      <c r="F23" s="480"/>
      <c r="G23" s="480"/>
      <c r="H23" s="140"/>
      <c r="I23" s="228" t="s">
        <v>69</v>
      </c>
      <c r="J23" s="228">
        <f>SUM(J6:J22)</f>
        <v>470.6</v>
      </c>
      <c r="K23" s="229"/>
      <c r="L23" s="229"/>
      <c r="M23" s="168">
        <v>2</v>
      </c>
      <c r="N23" s="168">
        <v>13</v>
      </c>
    </row>
    <row r="24" spans="1:14" s="1" customFormat="1" ht="66" customHeight="1" x14ac:dyDescent="0.25">
      <c r="A24" s="88">
        <v>19</v>
      </c>
      <c r="B24" s="474">
        <v>2017</v>
      </c>
      <c r="C24" s="487">
        <v>459</v>
      </c>
      <c r="D24" s="390" t="s">
        <v>39</v>
      </c>
      <c r="E24" s="390" t="s">
        <v>39</v>
      </c>
      <c r="F24" s="489" t="s">
        <v>40</v>
      </c>
      <c r="G24" s="490" t="s">
        <v>286</v>
      </c>
      <c r="H24" s="491" t="s">
        <v>92</v>
      </c>
      <c r="I24" s="494" t="s">
        <v>253</v>
      </c>
      <c r="J24" s="215"/>
      <c r="K24" s="186"/>
      <c r="L24" s="23"/>
      <c r="M24" s="23"/>
      <c r="N24" s="216" t="s">
        <v>249</v>
      </c>
    </row>
    <row r="25" spans="1:14" s="1" customFormat="1" ht="100.5" customHeight="1" x14ac:dyDescent="0.25">
      <c r="A25" s="88">
        <v>20</v>
      </c>
      <c r="B25" s="474"/>
      <c r="C25" s="488"/>
      <c r="D25" s="415"/>
      <c r="E25" s="415"/>
      <c r="F25" s="490"/>
      <c r="G25" s="490"/>
      <c r="H25" s="492"/>
      <c r="I25" s="495"/>
      <c r="J25" s="215"/>
      <c r="K25" s="186"/>
      <c r="L25" s="23"/>
      <c r="M25" s="23"/>
      <c r="N25" s="216" t="s">
        <v>250</v>
      </c>
    </row>
    <row r="26" spans="1:14" s="1" customFormat="1" ht="73.5" customHeight="1" x14ac:dyDescent="0.25">
      <c r="A26" s="88">
        <v>21</v>
      </c>
      <c r="B26" s="474"/>
      <c r="C26" s="488"/>
      <c r="D26" s="415"/>
      <c r="E26" s="415"/>
      <c r="F26" s="490"/>
      <c r="G26" s="490"/>
      <c r="H26" s="492"/>
      <c r="I26" s="495"/>
      <c r="J26" s="215"/>
      <c r="K26" s="186"/>
      <c r="L26" s="23"/>
      <c r="M26" s="23">
        <v>1</v>
      </c>
      <c r="N26" s="216" t="s">
        <v>251</v>
      </c>
    </row>
    <row r="27" spans="1:14" s="1" customFormat="1" ht="93" customHeight="1" x14ac:dyDescent="0.25">
      <c r="A27" s="88">
        <v>22</v>
      </c>
      <c r="B27" s="474"/>
      <c r="C27" s="488"/>
      <c r="D27" s="415"/>
      <c r="E27" s="415"/>
      <c r="F27" s="490"/>
      <c r="G27" s="490"/>
      <c r="H27" s="492"/>
      <c r="I27" s="495"/>
      <c r="J27" s="215"/>
      <c r="K27" s="186"/>
      <c r="L27" s="23"/>
      <c r="M27" s="23"/>
      <c r="N27" s="216" t="s">
        <v>330</v>
      </c>
    </row>
    <row r="28" spans="1:14" s="1" customFormat="1" ht="64.5" customHeight="1" x14ac:dyDescent="0.2">
      <c r="A28" s="88">
        <v>23</v>
      </c>
      <c r="B28" s="474"/>
      <c r="C28" s="488"/>
      <c r="D28" s="415"/>
      <c r="E28" s="415"/>
      <c r="F28" s="490"/>
      <c r="G28" s="490"/>
      <c r="H28" s="492"/>
      <c r="I28" s="495"/>
      <c r="J28" s="215"/>
      <c r="K28" s="186"/>
      <c r="L28" s="23"/>
      <c r="M28" s="23"/>
      <c r="N28" s="217" t="s">
        <v>252</v>
      </c>
    </row>
    <row r="29" spans="1:14" s="1" customFormat="1" ht="60.75" customHeight="1" x14ac:dyDescent="0.25">
      <c r="A29" s="88">
        <v>24</v>
      </c>
      <c r="B29" s="474"/>
      <c r="C29" s="488"/>
      <c r="D29" s="415"/>
      <c r="E29" s="415"/>
      <c r="F29" s="490"/>
      <c r="G29" s="490"/>
      <c r="H29" s="492"/>
      <c r="I29" s="495"/>
      <c r="J29" s="215"/>
      <c r="K29" s="186"/>
      <c r="L29" s="23"/>
      <c r="M29" s="23"/>
      <c r="N29" s="216" t="s">
        <v>331</v>
      </c>
    </row>
    <row r="30" spans="1:14" s="1" customFormat="1" ht="85.5" customHeight="1" x14ac:dyDescent="0.25">
      <c r="A30" s="88">
        <v>25</v>
      </c>
      <c r="B30" s="474"/>
      <c r="C30" s="488"/>
      <c r="D30" s="415"/>
      <c r="E30" s="415"/>
      <c r="F30" s="490"/>
      <c r="G30" s="490"/>
      <c r="H30" s="492"/>
      <c r="I30" s="495"/>
      <c r="J30" s="215"/>
      <c r="K30" s="186"/>
      <c r="L30" s="23"/>
      <c r="M30" s="23"/>
      <c r="N30" s="216" t="s">
        <v>332</v>
      </c>
    </row>
    <row r="31" spans="1:14" s="1" customFormat="1" ht="123" customHeight="1" x14ac:dyDescent="0.25">
      <c r="A31" s="88">
        <v>26</v>
      </c>
      <c r="B31" s="474"/>
      <c r="C31" s="488"/>
      <c r="D31" s="415"/>
      <c r="E31" s="415"/>
      <c r="F31" s="490"/>
      <c r="G31" s="490"/>
      <c r="H31" s="492"/>
      <c r="I31" s="495"/>
      <c r="J31" s="215"/>
      <c r="K31" s="186"/>
      <c r="L31" s="23"/>
      <c r="M31" s="23"/>
      <c r="N31" s="216" t="s">
        <v>333</v>
      </c>
    </row>
    <row r="32" spans="1:14" s="1" customFormat="1" ht="125.25" customHeight="1" x14ac:dyDescent="0.25">
      <c r="A32" s="88">
        <v>27</v>
      </c>
      <c r="B32" s="474"/>
      <c r="C32" s="488"/>
      <c r="D32" s="415"/>
      <c r="E32" s="415"/>
      <c r="F32" s="490"/>
      <c r="G32" s="490"/>
      <c r="H32" s="492"/>
      <c r="I32" s="495"/>
      <c r="J32" s="215"/>
      <c r="K32" s="186"/>
      <c r="L32" s="23"/>
      <c r="M32" s="23"/>
      <c r="N32" s="216" t="s">
        <v>334</v>
      </c>
    </row>
    <row r="33" spans="1:16" s="1" customFormat="1" ht="50.25" customHeight="1" x14ac:dyDescent="0.25">
      <c r="A33" s="88">
        <v>28</v>
      </c>
      <c r="B33" s="474"/>
      <c r="C33" s="488"/>
      <c r="D33" s="391"/>
      <c r="E33" s="391"/>
      <c r="F33" s="490"/>
      <c r="G33" s="490"/>
      <c r="H33" s="493"/>
      <c r="I33" s="496"/>
      <c r="J33" s="215"/>
      <c r="K33" s="186"/>
      <c r="L33" s="23"/>
      <c r="M33" s="23"/>
      <c r="N33" s="216" t="s">
        <v>254</v>
      </c>
    </row>
    <row r="34" spans="1:16" s="1" customFormat="1" ht="144" customHeight="1" x14ac:dyDescent="0.25">
      <c r="A34" s="88">
        <v>29</v>
      </c>
      <c r="B34" s="218">
        <v>2017</v>
      </c>
      <c r="C34" s="98" t="s">
        <v>255</v>
      </c>
      <c r="D34" s="155" t="s">
        <v>256</v>
      </c>
      <c r="E34" s="155" t="s">
        <v>256</v>
      </c>
      <c r="F34" s="219" t="s">
        <v>257</v>
      </c>
      <c r="G34" s="490"/>
      <c r="H34" s="37" t="s">
        <v>258</v>
      </c>
      <c r="I34" s="25" t="s">
        <v>259</v>
      </c>
      <c r="J34" s="215"/>
      <c r="K34" s="186"/>
      <c r="L34" s="23"/>
      <c r="M34" s="23"/>
      <c r="N34" s="216" t="s">
        <v>335</v>
      </c>
    </row>
    <row r="35" spans="1:16" s="1" customFormat="1" ht="66.75" customHeight="1" x14ac:dyDescent="0.25">
      <c r="A35" s="220">
        <v>30</v>
      </c>
      <c r="B35" s="221">
        <v>2017</v>
      </c>
      <c r="C35" s="222">
        <v>464</v>
      </c>
      <c r="D35" s="223" t="s">
        <v>260</v>
      </c>
      <c r="E35" s="223" t="s">
        <v>260</v>
      </c>
      <c r="F35" s="224" t="s">
        <v>261</v>
      </c>
      <c r="G35" s="219" t="s">
        <v>248</v>
      </c>
      <c r="H35" s="225" t="s">
        <v>139</v>
      </c>
      <c r="I35" s="23" t="s">
        <v>262</v>
      </c>
      <c r="J35" s="186">
        <v>4687.5</v>
      </c>
      <c r="K35" s="23"/>
      <c r="L35" s="23"/>
      <c r="M35" s="23"/>
      <c r="N35" s="226" t="s">
        <v>263</v>
      </c>
    </row>
    <row r="36" spans="1:16" s="1" customFormat="1" ht="127.5" customHeight="1" x14ac:dyDescent="0.25">
      <c r="A36" s="220">
        <v>31</v>
      </c>
      <c r="B36" s="221">
        <v>2017</v>
      </c>
      <c r="C36" s="222">
        <v>462</v>
      </c>
      <c r="D36" s="223" t="s">
        <v>171</v>
      </c>
      <c r="E36" s="223" t="s">
        <v>171</v>
      </c>
      <c r="F36" s="224" t="s">
        <v>264</v>
      </c>
      <c r="G36" s="224" t="s">
        <v>248</v>
      </c>
      <c r="H36" s="225"/>
      <c r="I36" s="23"/>
      <c r="J36" s="186"/>
      <c r="K36" s="23"/>
      <c r="L36" s="23"/>
      <c r="M36" s="23"/>
      <c r="N36" s="227" t="s">
        <v>265</v>
      </c>
    </row>
    <row r="37" spans="1:16" s="1" customFormat="1" ht="90.75" customHeight="1" x14ac:dyDescent="0.25">
      <c r="A37" s="220">
        <v>32</v>
      </c>
      <c r="B37" s="221">
        <v>2017</v>
      </c>
      <c r="C37" s="222">
        <v>494</v>
      </c>
      <c r="D37" s="223" t="s">
        <v>266</v>
      </c>
      <c r="E37" s="223" t="s">
        <v>266</v>
      </c>
      <c r="F37" s="224" t="s">
        <v>267</v>
      </c>
      <c r="G37" s="224" t="s">
        <v>248</v>
      </c>
      <c r="H37" s="225"/>
      <c r="I37" s="23"/>
      <c r="J37" s="186"/>
      <c r="K37" s="23"/>
      <c r="L37" s="23"/>
      <c r="M37" s="23"/>
      <c r="N37" s="227" t="s">
        <v>268</v>
      </c>
    </row>
    <row r="38" spans="1:16" s="1" customFormat="1" ht="12.75" x14ac:dyDescent="0.25">
      <c r="A38" s="480" t="s">
        <v>184</v>
      </c>
      <c r="B38" s="480"/>
      <c r="C38" s="480"/>
      <c r="D38" s="480"/>
      <c r="E38" s="480"/>
      <c r="F38" s="480"/>
      <c r="G38" s="480"/>
      <c r="H38" s="480"/>
      <c r="I38" s="168" t="s">
        <v>69</v>
      </c>
      <c r="J38" s="139">
        <v>4687.5</v>
      </c>
      <c r="K38" s="139"/>
      <c r="L38" s="139"/>
      <c r="M38" s="139">
        <v>1</v>
      </c>
      <c r="N38" s="168">
        <v>13</v>
      </c>
    </row>
    <row r="39" spans="1:16" s="1" customFormat="1" ht="72" customHeight="1" x14ac:dyDescent="0.25">
      <c r="A39" s="3">
        <v>33</v>
      </c>
      <c r="B39" s="230" t="s">
        <v>185</v>
      </c>
      <c r="C39" s="503">
        <v>459</v>
      </c>
      <c r="D39" s="500" t="s">
        <v>42</v>
      </c>
      <c r="E39" s="500" t="s">
        <v>42</v>
      </c>
      <c r="F39" s="504" t="s">
        <v>43</v>
      </c>
      <c r="G39" s="500">
        <v>3004</v>
      </c>
      <c r="H39" s="506" t="s">
        <v>92</v>
      </c>
      <c r="I39" s="405" t="s">
        <v>186</v>
      </c>
      <c r="J39" s="3"/>
      <c r="K39" s="25"/>
      <c r="L39" s="25"/>
      <c r="M39" s="25"/>
      <c r="N39" s="36" t="s">
        <v>324</v>
      </c>
      <c r="O39" s="214"/>
      <c r="P39" s="214"/>
    </row>
    <row r="40" spans="1:16" ht="43.5" customHeight="1" x14ac:dyDescent="0.25">
      <c r="A40" s="3">
        <v>34</v>
      </c>
      <c r="B40" s="500" t="s">
        <v>187</v>
      </c>
      <c r="C40" s="503"/>
      <c r="D40" s="501"/>
      <c r="E40" s="501"/>
      <c r="F40" s="505"/>
      <c r="G40" s="501"/>
      <c r="H40" s="507"/>
      <c r="I40" s="406"/>
      <c r="J40" s="3"/>
      <c r="K40" s="25"/>
      <c r="L40" s="25"/>
      <c r="M40" s="25"/>
      <c r="N40" s="36" t="s">
        <v>269</v>
      </c>
      <c r="O40" s="214"/>
      <c r="P40" s="214"/>
    </row>
    <row r="41" spans="1:16" ht="67.5" customHeight="1" x14ac:dyDescent="0.25">
      <c r="A41" s="3">
        <v>35</v>
      </c>
      <c r="B41" s="501"/>
      <c r="C41" s="503"/>
      <c r="D41" s="501"/>
      <c r="E41" s="501"/>
      <c r="F41" s="505"/>
      <c r="G41" s="501"/>
      <c r="H41" s="507"/>
      <c r="I41" s="406"/>
      <c r="J41" s="3"/>
      <c r="K41" s="25"/>
      <c r="L41" s="25"/>
      <c r="M41" s="25"/>
      <c r="N41" s="36" t="s">
        <v>325</v>
      </c>
    </row>
    <row r="42" spans="1:16" ht="65.25" customHeight="1" x14ac:dyDescent="0.25">
      <c r="A42" s="3">
        <v>36</v>
      </c>
      <c r="B42" s="502"/>
      <c r="C42" s="503"/>
      <c r="D42" s="501"/>
      <c r="E42" s="501"/>
      <c r="F42" s="505"/>
      <c r="G42" s="501"/>
      <c r="H42" s="508"/>
      <c r="I42" s="407"/>
      <c r="J42" s="3"/>
      <c r="K42" s="25"/>
      <c r="L42" s="25"/>
      <c r="M42" s="25"/>
      <c r="N42" s="36" t="s">
        <v>326</v>
      </c>
    </row>
    <row r="43" spans="1:16" ht="15" customHeight="1" x14ac:dyDescent="0.25">
      <c r="A43" s="523" t="s">
        <v>204</v>
      </c>
      <c r="B43" s="524"/>
      <c r="C43" s="524"/>
      <c r="D43" s="524"/>
      <c r="E43" s="524"/>
      <c r="F43" s="524"/>
      <c r="G43" s="524"/>
      <c r="H43" s="525"/>
      <c r="I43" s="168" t="s">
        <v>69</v>
      </c>
      <c r="J43" s="229"/>
      <c r="K43" s="139">
        <f>SUM(K39:K42)</f>
        <v>0</v>
      </c>
      <c r="L43" s="139">
        <f>SUM(L39:L42)</f>
        <v>0</v>
      </c>
      <c r="M43" s="139">
        <f>SUM(M39:M42)</f>
        <v>0</v>
      </c>
      <c r="N43" s="231">
        <v>4</v>
      </c>
    </row>
    <row r="44" spans="1:16" ht="138" customHeight="1" x14ac:dyDescent="0.25">
      <c r="A44" s="97">
        <v>37</v>
      </c>
      <c r="B44" s="390" t="s">
        <v>229</v>
      </c>
      <c r="C44" s="390">
        <v>459</v>
      </c>
      <c r="D44" s="390" t="s">
        <v>35</v>
      </c>
      <c r="E44" s="390" t="s">
        <v>35</v>
      </c>
      <c r="F44" s="497" t="s">
        <v>91</v>
      </c>
      <c r="G44" s="497" t="s">
        <v>227</v>
      </c>
      <c r="H44" s="510" t="s">
        <v>92</v>
      </c>
      <c r="I44" s="405" t="s">
        <v>228</v>
      </c>
      <c r="J44" s="97"/>
      <c r="K44" s="25"/>
      <c r="L44" s="3"/>
      <c r="M44" s="3"/>
      <c r="N44" s="204" t="s">
        <v>230</v>
      </c>
    </row>
    <row r="45" spans="1:16" ht="90.75" customHeight="1" x14ac:dyDescent="0.25">
      <c r="A45" s="280">
        <v>38</v>
      </c>
      <c r="B45" s="415"/>
      <c r="C45" s="415"/>
      <c r="D45" s="415"/>
      <c r="E45" s="415"/>
      <c r="F45" s="498"/>
      <c r="G45" s="498"/>
      <c r="H45" s="511"/>
      <c r="I45" s="406"/>
      <c r="J45" s="97"/>
      <c r="K45" s="25"/>
      <c r="L45" s="3"/>
      <c r="M45" s="3"/>
      <c r="N45" s="204" t="s">
        <v>340</v>
      </c>
    </row>
    <row r="46" spans="1:16" ht="151.5" customHeight="1" x14ac:dyDescent="0.25">
      <c r="A46" s="280">
        <v>39</v>
      </c>
      <c r="B46" s="415"/>
      <c r="C46" s="415"/>
      <c r="D46" s="415"/>
      <c r="E46" s="415"/>
      <c r="F46" s="498"/>
      <c r="G46" s="498"/>
      <c r="H46" s="511"/>
      <c r="I46" s="406"/>
      <c r="J46" s="97"/>
      <c r="K46" s="25"/>
      <c r="L46" s="3"/>
      <c r="M46" s="3"/>
      <c r="N46" s="204" t="s">
        <v>341</v>
      </c>
    </row>
    <row r="47" spans="1:16" ht="84.75" customHeight="1" x14ac:dyDescent="0.25">
      <c r="A47" s="280">
        <v>40</v>
      </c>
      <c r="B47" s="415"/>
      <c r="C47" s="415"/>
      <c r="D47" s="415"/>
      <c r="E47" s="415"/>
      <c r="F47" s="498"/>
      <c r="G47" s="498"/>
      <c r="H47" s="511"/>
      <c r="I47" s="406"/>
      <c r="J47" s="97"/>
      <c r="K47" s="25"/>
      <c r="L47" s="3"/>
      <c r="M47" s="3"/>
      <c r="N47" s="204" t="s">
        <v>342</v>
      </c>
    </row>
    <row r="48" spans="1:16" ht="196.5" customHeight="1" x14ac:dyDescent="0.25">
      <c r="A48" s="280">
        <v>41</v>
      </c>
      <c r="B48" s="415"/>
      <c r="C48" s="415"/>
      <c r="D48" s="415"/>
      <c r="E48" s="415"/>
      <c r="F48" s="498"/>
      <c r="G48" s="498"/>
      <c r="H48" s="511"/>
      <c r="I48" s="406"/>
      <c r="J48" s="25">
        <v>9346.4</v>
      </c>
      <c r="K48" s="25"/>
      <c r="L48" s="3"/>
      <c r="M48" s="3"/>
      <c r="N48" s="204" t="s">
        <v>231</v>
      </c>
    </row>
    <row r="49" spans="1:14" ht="89.25" customHeight="1" x14ac:dyDescent="0.25">
      <c r="A49" s="280">
        <v>42</v>
      </c>
      <c r="B49" s="415"/>
      <c r="C49" s="415"/>
      <c r="D49" s="415"/>
      <c r="E49" s="415"/>
      <c r="F49" s="498"/>
      <c r="G49" s="498"/>
      <c r="H49" s="511"/>
      <c r="I49" s="406"/>
      <c r="J49" s="206"/>
      <c r="K49" s="64"/>
      <c r="L49" s="38"/>
      <c r="M49" s="38"/>
      <c r="N49" s="207" t="s">
        <v>232</v>
      </c>
    </row>
    <row r="50" spans="1:14" ht="70.5" customHeight="1" x14ac:dyDescent="0.25">
      <c r="A50" s="280">
        <v>43</v>
      </c>
      <c r="B50" s="415"/>
      <c r="C50" s="415"/>
      <c r="D50" s="415"/>
      <c r="E50" s="415"/>
      <c r="F50" s="498"/>
      <c r="G50" s="498"/>
      <c r="H50" s="511"/>
      <c r="I50" s="406"/>
      <c r="J50" s="208"/>
      <c r="K50" s="209"/>
      <c r="L50" s="3"/>
      <c r="M50" s="38"/>
      <c r="N50" s="207" t="s">
        <v>343</v>
      </c>
    </row>
    <row r="51" spans="1:14" ht="123" customHeight="1" x14ac:dyDescent="0.25">
      <c r="A51" s="280">
        <v>44</v>
      </c>
      <c r="B51" s="415"/>
      <c r="C51" s="415"/>
      <c r="D51" s="415"/>
      <c r="E51" s="415"/>
      <c r="F51" s="498"/>
      <c r="G51" s="498"/>
      <c r="H51" s="511"/>
      <c r="I51" s="406"/>
      <c r="J51" s="210"/>
      <c r="K51" s="209"/>
      <c r="L51" s="3"/>
      <c r="M51" s="38"/>
      <c r="N51" s="207" t="s">
        <v>233</v>
      </c>
    </row>
    <row r="52" spans="1:14" ht="85.5" customHeight="1" x14ac:dyDescent="0.25">
      <c r="A52" s="280">
        <v>45</v>
      </c>
      <c r="B52" s="415"/>
      <c r="C52" s="415"/>
      <c r="D52" s="415"/>
      <c r="E52" s="415"/>
      <c r="F52" s="498"/>
      <c r="G52" s="498"/>
      <c r="H52" s="511"/>
      <c r="I52" s="406"/>
      <c r="J52" s="210"/>
      <c r="K52" s="209"/>
      <c r="L52" s="3"/>
      <c r="M52" s="38"/>
      <c r="N52" s="207" t="s">
        <v>344</v>
      </c>
    </row>
    <row r="53" spans="1:14" ht="243" customHeight="1" x14ac:dyDescent="0.25">
      <c r="A53" s="280">
        <v>46</v>
      </c>
      <c r="B53" s="415"/>
      <c r="C53" s="415"/>
      <c r="D53" s="415"/>
      <c r="E53" s="415"/>
      <c r="F53" s="498"/>
      <c r="G53" s="498"/>
      <c r="H53" s="511"/>
      <c r="I53" s="406"/>
      <c r="J53" s="208"/>
      <c r="K53" s="209"/>
      <c r="L53" s="3"/>
      <c r="M53" s="3"/>
      <c r="N53" s="211" t="s">
        <v>345</v>
      </c>
    </row>
    <row r="54" spans="1:14" ht="110.25" customHeight="1" x14ac:dyDescent="0.25">
      <c r="A54" s="280">
        <v>47</v>
      </c>
      <c r="B54" s="415"/>
      <c r="C54" s="415"/>
      <c r="D54" s="415"/>
      <c r="E54" s="415"/>
      <c r="F54" s="498"/>
      <c r="G54" s="498"/>
      <c r="H54" s="511"/>
      <c r="I54" s="406"/>
      <c r="J54" s="210"/>
      <c r="K54" s="209"/>
      <c r="L54" s="3"/>
      <c r="M54" s="3"/>
      <c r="N54" s="204" t="s">
        <v>346</v>
      </c>
    </row>
    <row r="55" spans="1:14" ht="75.75" customHeight="1" x14ac:dyDescent="0.25">
      <c r="A55" s="280">
        <v>48</v>
      </c>
      <c r="B55" s="415"/>
      <c r="C55" s="415"/>
      <c r="D55" s="415"/>
      <c r="E55" s="415"/>
      <c r="F55" s="498"/>
      <c r="G55" s="498"/>
      <c r="H55" s="511"/>
      <c r="I55" s="406"/>
      <c r="J55" s="210"/>
      <c r="K55" s="209"/>
      <c r="L55" s="3"/>
      <c r="M55" s="3"/>
      <c r="N55" s="211" t="s">
        <v>234</v>
      </c>
    </row>
    <row r="56" spans="1:14" ht="77.25" customHeight="1" x14ac:dyDescent="0.25">
      <c r="A56" s="280">
        <v>49</v>
      </c>
      <c r="B56" s="415"/>
      <c r="C56" s="415"/>
      <c r="D56" s="415"/>
      <c r="E56" s="415"/>
      <c r="F56" s="498"/>
      <c r="G56" s="498"/>
      <c r="H56" s="511"/>
      <c r="I56" s="406"/>
      <c r="J56" s="210"/>
      <c r="K56" s="209"/>
      <c r="L56" s="3"/>
      <c r="M56" s="3"/>
      <c r="N56" s="204" t="s">
        <v>347</v>
      </c>
    </row>
    <row r="57" spans="1:14" ht="78.75" customHeight="1" x14ac:dyDescent="0.25">
      <c r="A57" s="280">
        <v>50</v>
      </c>
      <c r="B57" s="415"/>
      <c r="C57" s="415"/>
      <c r="D57" s="415"/>
      <c r="E57" s="415"/>
      <c r="F57" s="498"/>
      <c r="G57" s="498"/>
      <c r="H57" s="511"/>
      <c r="I57" s="406"/>
      <c r="J57" s="210"/>
      <c r="K57" s="209"/>
      <c r="L57" s="3"/>
      <c r="M57" s="3"/>
      <c r="N57" s="211" t="s">
        <v>348</v>
      </c>
    </row>
    <row r="58" spans="1:14" ht="77.25" customHeight="1" x14ac:dyDescent="0.25">
      <c r="A58" s="280">
        <v>51</v>
      </c>
      <c r="B58" s="415"/>
      <c r="C58" s="415"/>
      <c r="D58" s="415"/>
      <c r="E58" s="415"/>
      <c r="F58" s="498"/>
      <c r="G58" s="498"/>
      <c r="H58" s="511"/>
      <c r="I58" s="406"/>
      <c r="J58" s="210"/>
      <c r="K58" s="209"/>
      <c r="L58" s="3"/>
      <c r="M58" s="3"/>
      <c r="N58" s="211" t="s">
        <v>349</v>
      </c>
    </row>
    <row r="59" spans="1:14" ht="141" x14ac:dyDescent="0.25">
      <c r="A59" s="280">
        <v>52</v>
      </c>
      <c r="B59" s="415"/>
      <c r="C59" s="415"/>
      <c r="D59" s="415"/>
      <c r="E59" s="415"/>
      <c r="F59" s="498"/>
      <c r="G59" s="498"/>
      <c r="H59" s="511"/>
      <c r="I59" s="406"/>
      <c r="J59" s="210"/>
      <c r="K59" s="209"/>
      <c r="L59" s="3"/>
      <c r="M59" s="3"/>
      <c r="N59" s="212" t="s">
        <v>350</v>
      </c>
    </row>
    <row r="60" spans="1:14" ht="286.5" customHeight="1" x14ac:dyDescent="0.25">
      <c r="A60" s="280">
        <v>53</v>
      </c>
      <c r="B60" s="415"/>
      <c r="C60" s="415"/>
      <c r="D60" s="415"/>
      <c r="E60" s="415"/>
      <c r="F60" s="498"/>
      <c r="G60" s="498"/>
      <c r="H60" s="511"/>
      <c r="I60" s="406"/>
      <c r="J60" s="210"/>
      <c r="K60" s="209"/>
      <c r="L60" s="3"/>
      <c r="M60" s="38"/>
      <c r="N60" s="213" t="s">
        <v>351</v>
      </c>
    </row>
    <row r="61" spans="1:14" ht="88.5" customHeight="1" x14ac:dyDescent="0.25">
      <c r="A61" s="280">
        <v>54</v>
      </c>
      <c r="B61" s="415"/>
      <c r="C61" s="415"/>
      <c r="D61" s="415"/>
      <c r="E61" s="415"/>
      <c r="F61" s="498"/>
      <c r="G61" s="498"/>
      <c r="H61" s="511"/>
      <c r="I61" s="406"/>
      <c r="J61" s="210"/>
      <c r="K61" s="209"/>
      <c r="L61" s="3"/>
      <c r="M61" s="38"/>
      <c r="N61" s="213" t="s">
        <v>352</v>
      </c>
    </row>
    <row r="62" spans="1:14" ht="124.5" customHeight="1" x14ac:dyDescent="0.25">
      <c r="A62" s="280">
        <v>55</v>
      </c>
      <c r="B62" s="415"/>
      <c r="C62" s="415"/>
      <c r="D62" s="415"/>
      <c r="E62" s="415"/>
      <c r="F62" s="498"/>
      <c r="G62" s="498"/>
      <c r="H62" s="511"/>
      <c r="I62" s="406"/>
      <c r="J62" s="210"/>
      <c r="K62" s="209"/>
      <c r="L62" s="3"/>
      <c r="M62" s="38"/>
      <c r="N62" s="213" t="s">
        <v>353</v>
      </c>
    </row>
    <row r="63" spans="1:14" ht="56.25" customHeight="1" x14ac:dyDescent="0.25">
      <c r="A63" s="280">
        <v>56</v>
      </c>
      <c r="B63" s="415"/>
      <c r="C63" s="415"/>
      <c r="D63" s="415"/>
      <c r="E63" s="415"/>
      <c r="F63" s="498"/>
      <c r="G63" s="498"/>
      <c r="H63" s="511"/>
      <c r="I63" s="406"/>
      <c r="J63" s="210"/>
      <c r="K63" s="209"/>
      <c r="L63" s="3"/>
      <c r="M63" s="38"/>
      <c r="N63" s="213" t="s">
        <v>355</v>
      </c>
    </row>
    <row r="64" spans="1:14" ht="114.75" customHeight="1" x14ac:dyDescent="0.25">
      <c r="A64" s="280">
        <v>57</v>
      </c>
      <c r="B64" s="415"/>
      <c r="C64" s="415"/>
      <c r="D64" s="415"/>
      <c r="E64" s="415"/>
      <c r="F64" s="498"/>
      <c r="G64" s="498"/>
      <c r="H64" s="511"/>
      <c r="I64" s="406"/>
      <c r="J64" s="210"/>
      <c r="K64" s="209"/>
      <c r="L64" s="3"/>
      <c r="M64" s="38"/>
      <c r="N64" s="213" t="s">
        <v>354</v>
      </c>
    </row>
    <row r="65" spans="1:14" ht="85.5" customHeight="1" x14ac:dyDescent="0.25">
      <c r="A65" s="280">
        <v>58</v>
      </c>
      <c r="B65" s="415"/>
      <c r="C65" s="415"/>
      <c r="D65" s="415"/>
      <c r="E65" s="415"/>
      <c r="F65" s="498"/>
      <c r="G65" s="498"/>
      <c r="H65" s="511"/>
      <c r="I65" s="406"/>
      <c r="J65" s="210"/>
      <c r="K65" s="209"/>
      <c r="L65" s="3"/>
      <c r="M65" s="38"/>
      <c r="N65" s="213" t="s">
        <v>356</v>
      </c>
    </row>
    <row r="66" spans="1:14" ht="78" customHeight="1" x14ac:dyDescent="0.25">
      <c r="A66" s="280">
        <v>59</v>
      </c>
      <c r="B66" s="415"/>
      <c r="C66" s="415"/>
      <c r="D66" s="415"/>
      <c r="E66" s="415"/>
      <c r="F66" s="498"/>
      <c r="G66" s="498"/>
      <c r="H66" s="511"/>
      <c r="I66" s="406"/>
      <c r="J66" s="210"/>
      <c r="K66" s="209"/>
      <c r="L66" s="3"/>
      <c r="M66" s="38"/>
      <c r="N66" s="213" t="s">
        <v>357</v>
      </c>
    </row>
    <row r="67" spans="1:14" ht="89.25" x14ac:dyDescent="0.25">
      <c r="A67" s="280">
        <v>60</v>
      </c>
      <c r="B67" s="415"/>
      <c r="C67" s="415"/>
      <c r="D67" s="415"/>
      <c r="E67" s="415"/>
      <c r="F67" s="498"/>
      <c r="G67" s="498"/>
      <c r="H67" s="511"/>
      <c r="I67" s="406"/>
      <c r="J67" s="210"/>
      <c r="K67" s="209"/>
      <c r="L67" s="3"/>
      <c r="M67" s="38"/>
      <c r="N67" s="213" t="s">
        <v>358</v>
      </c>
    </row>
    <row r="68" spans="1:14" ht="59.25" customHeight="1" x14ac:dyDescent="0.25">
      <c r="A68" s="280">
        <v>61</v>
      </c>
      <c r="B68" s="415"/>
      <c r="C68" s="415"/>
      <c r="D68" s="415"/>
      <c r="E68" s="415"/>
      <c r="F68" s="498"/>
      <c r="G68" s="498"/>
      <c r="H68" s="511"/>
      <c r="I68" s="406"/>
      <c r="J68" s="210"/>
      <c r="K68" s="209"/>
      <c r="L68" s="3"/>
      <c r="M68" s="38"/>
      <c r="N68" s="213" t="s">
        <v>359</v>
      </c>
    </row>
    <row r="69" spans="1:14" ht="62.25" customHeight="1" x14ac:dyDescent="0.25">
      <c r="A69" s="280">
        <v>62</v>
      </c>
      <c r="B69" s="415"/>
      <c r="C69" s="415"/>
      <c r="D69" s="415"/>
      <c r="E69" s="415"/>
      <c r="F69" s="498"/>
      <c r="G69" s="498"/>
      <c r="H69" s="511"/>
      <c r="I69" s="406"/>
      <c r="J69" s="210"/>
      <c r="K69" s="209"/>
      <c r="L69" s="3"/>
      <c r="M69" s="38"/>
      <c r="N69" s="213" t="s">
        <v>360</v>
      </c>
    </row>
    <row r="70" spans="1:14" ht="105.75" customHeight="1" x14ac:dyDescent="0.25">
      <c r="A70" s="280">
        <v>63</v>
      </c>
      <c r="B70" s="415"/>
      <c r="C70" s="415"/>
      <c r="D70" s="415"/>
      <c r="E70" s="415"/>
      <c r="F70" s="498"/>
      <c r="G70" s="498"/>
      <c r="H70" s="511"/>
      <c r="I70" s="406"/>
      <c r="J70" s="210"/>
      <c r="K70" s="209"/>
      <c r="L70" s="3"/>
      <c r="M70" s="38"/>
      <c r="N70" s="213" t="s">
        <v>362</v>
      </c>
    </row>
    <row r="71" spans="1:14" ht="63.75" customHeight="1" x14ac:dyDescent="0.25">
      <c r="A71" s="280">
        <v>64</v>
      </c>
      <c r="B71" s="415"/>
      <c r="C71" s="415"/>
      <c r="D71" s="415"/>
      <c r="E71" s="415"/>
      <c r="F71" s="498"/>
      <c r="G71" s="498"/>
      <c r="H71" s="511"/>
      <c r="I71" s="406"/>
      <c r="J71" s="210"/>
      <c r="K71" s="209"/>
      <c r="L71" s="3"/>
      <c r="M71" s="38"/>
      <c r="N71" s="213" t="s">
        <v>363</v>
      </c>
    </row>
    <row r="72" spans="1:14" ht="52.5" customHeight="1" x14ac:dyDescent="0.25">
      <c r="A72" s="280">
        <v>65</v>
      </c>
      <c r="B72" s="415"/>
      <c r="C72" s="415"/>
      <c r="D72" s="415"/>
      <c r="E72" s="415"/>
      <c r="F72" s="498"/>
      <c r="G72" s="498"/>
      <c r="H72" s="511"/>
      <c r="I72" s="406"/>
      <c r="J72" s="210"/>
      <c r="K72" s="209"/>
      <c r="L72" s="3"/>
      <c r="M72" s="38"/>
      <c r="N72" s="51" t="s">
        <v>361</v>
      </c>
    </row>
    <row r="73" spans="1:14" ht="204.75" customHeight="1" x14ac:dyDescent="0.25">
      <c r="A73" s="281">
        <v>66</v>
      </c>
      <c r="B73" s="391"/>
      <c r="C73" s="391"/>
      <c r="D73" s="391"/>
      <c r="E73" s="391"/>
      <c r="F73" s="499"/>
      <c r="G73" s="499"/>
      <c r="H73" s="512"/>
      <c r="I73" s="407"/>
      <c r="J73" s="210"/>
      <c r="K73" s="209"/>
      <c r="L73" s="3"/>
      <c r="M73" s="38"/>
      <c r="N73" s="207" t="s">
        <v>364</v>
      </c>
    </row>
    <row r="74" spans="1:14" x14ac:dyDescent="0.25">
      <c r="A74" s="471" t="s">
        <v>205</v>
      </c>
      <c r="B74" s="472"/>
      <c r="C74" s="472"/>
      <c r="D74" s="472"/>
      <c r="E74" s="472"/>
      <c r="F74" s="472"/>
      <c r="G74" s="472"/>
      <c r="H74" s="473"/>
      <c r="I74" s="168" t="s">
        <v>69</v>
      </c>
      <c r="J74" s="301">
        <f t="shared" ref="J74:L74" si="0">SUM(J44:J73)</f>
        <v>9346.4</v>
      </c>
      <c r="K74" s="229">
        <f t="shared" si="0"/>
        <v>0</v>
      </c>
      <c r="L74" s="229">
        <f t="shared" si="0"/>
        <v>0</v>
      </c>
      <c r="M74" s="229">
        <f>SUM(M44:M73)</f>
        <v>0</v>
      </c>
      <c r="N74" s="229">
        <v>29</v>
      </c>
    </row>
    <row r="75" spans="1:14" ht="99.75" customHeight="1" x14ac:dyDescent="0.25">
      <c r="A75" s="268">
        <v>67</v>
      </c>
      <c r="B75" s="403" t="s">
        <v>119</v>
      </c>
      <c r="C75" s="403">
        <v>459</v>
      </c>
      <c r="D75" s="403" t="s">
        <v>207</v>
      </c>
      <c r="E75" s="403" t="s">
        <v>207</v>
      </c>
      <c r="F75" s="534">
        <v>131140023289</v>
      </c>
      <c r="G75" s="403">
        <v>3023</v>
      </c>
      <c r="H75" s="403" t="s">
        <v>92</v>
      </c>
      <c r="I75" s="509" t="s">
        <v>93</v>
      </c>
      <c r="J75" s="269"/>
      <c r="K75" s="179"/>
      <c r="L75" s="402"/>
      <c r="M75" s="402"/>
      <c r="N75" s="15" t="s">
        <v>270</v>
      </c>
    </row>
    <row r="76" spans="1:14" ht="75" customHeight="1" x14ac:dyDescent="0.25">
      <c r="A76" s="268">
        <v>68</v>
      </c>
      <c r="B76" s="403"/>
      <c r="C76" s="403"/>
      <c r="D76" s="403"/>
      <c r="E76" s="403"/>
      <c r="F76" s="534"/>
      <c r="G76" s="403"/>
      <c r="H76" s="403"/>
      <c r="I76" s="509"/>
      <c r="J76" s="269"/>
      <c r="K76" s="179"/>
      <c r="L76" s="402"/>
      <c r="M76" s="402"/>
      <c r="N76" s="15" t="s">
        <v>365</v>
      </c>
    </row>
    <row r="77" spans="1:14" ht="55.5" customHeight="1" x14ac:dyDescent="0.25">
      <c r="A77" s="268">
        <v>69</v>
      </c>
      <c r="B77" s="403"/>
      <c r="C77" s="403"/>
      <c r="D77" s="403"/>
      <c r="E77" s="403"/>
      <c r="F77" s="534"/>
      <c r="G77" s="403"/>
      <c r="H77" s="403"/>
      <c r="I77" s="509"/>
      <c r="J77" s="269"/>
      <c r="K77" s="179"/>
      <c r="L77" s="402"/>
      <c r="M77" s="402"/>
      <c r="N77" s="15" t="s">
        <v>271</v>
      </c>
    </row>
    <row r="78" spans="1:14" s="261" customFormat="1" ht="19.5" customHeight="1" x14ac:dyDescent="0.25">
      <c r="A78" s="270"/>
      <c r="B78" s="124"/>
      <c r="C78" s="124"/>
      <c r="D78" s="124"/>
      <c r="E78" s="124"/>
      <c r="F78" s="124"/>
      <c r="G78" s="124"/>
      <c r="H78" s="124"/>
      <c r="I78" s="271" t="s">
        <v>69</v>
      </c>
      <c r="J78" s="272"/>
      <c r="K78" s="262"/>
      <c r="L78" s="402"/>
      <c r="M78" s="402"/>
      <c r="N78" s="264">
        <v>3</v>
      </c>
    </row>
    <row r="79" spans="1:14" ht="54" customHeight="1" x14ac:dyDescent="0.25">
      <c r="A79" s="36">
        <v>70</v>
      </c>
      <c r="B79" s="522">
        <v>2017</v>
      </c>
      <c r="C79" s="528">
        <v>459</v>
      </c>
      <c r="D79" s="390" t="s">
        <v>207</v>
      </c>
      <c r="E79" s="390" t="s">
        <v>207</v>
      </c>
      <c r="F79" s="531">
        <v>131140023289</v>
      </c>
      <c r="G79" s="497" t="s">
        <v>285</v>
      </c>
      <c r="H79" s="421" t="s">
        <v>92</v>
      </c>
      <c r="I79" s="509" t="s">
        <v>93</v>
      </c>
      <c r="J79" s="269"/>
      <c r="K79" s="179"/>
      <c r="L79" s="402"/>
      <c r="M79" s="402"/>
      <c r="N79" s="15" t="s">
        <v>272</v>
      </c>
    </row>
    <row r="80" spans="1:14" ht="54" customHeight="1" x14ac:dyDescent="0.25">
      <c r="A80" s="36">
        <v>71</v>
      </c>
      <c r="B80" s="522"/>
      <c r="C80" s="529"/>
      <c r="D80" s="415"/>
      <c r="E80" s="415"/>
      <c r="F80" s="532"/>
      <c r="G80" s="498"/>
      <c r="H80" s="421"/>
      <c r="I80" s="509"/>
      <c r="J80" s="269"/>
      <c r="K80" s="179"/>
      <c r="L80" s="402"/>
      <c r="M80" s="402"/>
      <c r="N80" s="15" t="s">
        <v>273</v>
      </c>
    </row>
    <row r="81" spans="1:14" ht="71.25" customHeight="1" x14ac:dyDescent="0.25">
      <c r="A81" s="36">
        <v>72</v>
      </c>
      <c r="B81" s="522"/>
      <c r="C81" s="529"/>
      <c r="D81" s="415"/>
      <c r="E81" s="415"/>
      <c r="F81" s="532"/>
      <c r="G81" s="498"/>
      <c r="H81" s="421"/>
      <c r="I81" s="509"/>
      <c r="J81" s="269"/>
      <c r="K81" s="179"/>
      <c r="L81" s="402"/>
      <c r="M81" s="402"/>
      <c r="N81" s="15" t="s">
        <v>366</v>
      </c>
    </row>
    <row r="82" spans="1:14" ht="60" customHeight="1" x14ac:dyDescent="0.25">
      <c r="A82" s="36">
        <v>73</v>
      </c>
      <c r="B82" s="522"/>
      <c r="C82" s="529"/>
      <c r="D82" s="415"/>
      <c r="E82" s="415"/>
      <c r="F82" s="532"/>
      <c r="G82" s="498"/>
      <c r="H82" s="421"/>
      <c r="I82" s="509"/>
      <c r="J82" s="269"/>
      <c r="K82" s="179"/>
      <c r="L82" s="402"/>
      <c r="M82" s="402"/>
      <c r="N82" s="15" t="s">
        <v>274</v>
      </c>
    </row>
    <row r="83" spans="1:14" ht="102.75" customHeight="1" x14ac:dyDescent="0.25">
      <c r="A83" s="36">
        <v>74</v>
      </c>
      <c r="B83" s="522"/>
      <c r="C83" s="529"/>
      <c r="D83" s="415"/>
      <c r="E83" s="415"/>
      <c r="F83" s="532"/>
      <c r="G83" s="498"/>
      <c r="H83" s="421"/>
      <c r="I83" s="509"/>
      <c r="J83" s="269"/>
      <c r="K83" s="179"/>
      <c r="L83" s="402"/>
      <c r="M83" s="402"/>
      <c r="N83" s="15" t="s">
        <v>367</v>
      </c>
    </row>
    <row r="84" spans="1:14" ht="156" x14ac:dyDescent="0.25">
      <c r="A84" s="36">
        <v>75</v>
      </c>
      <c r="B84" s="522"/>
      <c r="C84" s="529"/>
      <c r="D84" s="415"/>
      <c r="E84" s="415"/>
      <c r="F84" s="532"/>
      <c r="G84" s="498"/>
      <c r="H84" s="421"/>
      <c r="I84" s="509"/>
      <c r="J84" s="279">
        <v>1403.2</v>
      </c>
      <c r="K84" s="232"/>
      <c r="L84" s="402"/>
      <c r="M84" s="402"/>
      <c r="N84" s="15" t="s">
        <v>275</v>
      </c>
    </row>
    <row r="85" spans="1:14" ht="92.25" customHeight="1" x14ac:dyDescent="0.25">
      <c r="A85" s="36">
        <v>76</v>
      </c>
      <c r="B85" s="522"/>
      <c r="C85" s="529"/>
      <c r="D85" s="415"/>
      <c r="E85" s="415"/>
      <c r="F85" s="532"/>
      <c r="G85" s="498"/>
      <c r="H85" s="421"/>
      <c r="I85" s="509"/>
      <c r="J85" s="269"/>
      <c r="K85" s="232"/>
      <c r="L85" s="402"/>
      <c r="M85" s="402"/>
      <c r="N85" s="15" t="s">
        <v>276</v>
      </c>
    </row>
    <row r="86" spans="1:14" ht="112.5" customHeight="1" x14ac:dyDescent="0.25">
      <c r="A86" s="36">
        <v>77</v>
      </c>
      <c r="B86" s="36"/>
      <c r="C86" s="529"/>
      <c r="D86" s="415"/>
      <c r="E86" s="415"/>
      <c r="F86" s="532"/>
      <c r="G86" s="498"/>
      <c r="H86" s="421"/>
      <c r="I86" s="402" t="s">
        <v>93</v>
      </c>
      <c r="J86" s="269"/>
      <c r="K86" s="232"/>
      <c r="L86" s="402"/>
      <c r="M86" s="402"/>
      <c r="N86" s="15" t="s">
        <v>277</v>
      </c>
    </row>
    <row r="87" spans="1:14" ht="183" customHeight="1" x14ac:dyDescent="0.25">
      <c r="A87" s="36">
        <v>78</v>
      </c>
      <c r="B87" s="36"/>
      <c r="C87" s="529"/>
      <c r="D87" s="415"/>
      <c r="E87" s="415"/>
      <c r="F87" s="532"/>
      <c r="G87" s="498"/>
      <c r="H87" s="421"/>
      <c r="I87" s="402"/>
      <c r="J87" s="269"/>
      <c r="K87" s="179"/>
      <c r="L87" s="402"/>
      <c r="M87" s="402"/>
      <c r="N87" s="15" t="s">
        <v>368</v>
      </c>
    </row>
    <row r="88" spans="1:14" ht="409.6" customHeight="1" x14ac:dyDescent="0.25">
      <c r="A88" s="405">
        <v>79</v>
      </c>
      <c r="B88" s="36"/>
      <c r="C88" s="529"/>
      <c r="D88" s="415"/>
      <c r="E88" s="415"/>
      <c r="F88" s="532"/>
      <c r="G88" s="498"/>
      <c r="H88" s="421"/>
      <c r="I88" s="402"/>
      <c r="J88" s="269"/>
      <c r="K88" s="179"/>
      <c r="L88" s="402"/>
      <c r="M88" s="402"/>
      <c r="N88" s="482" t="s">
        <v>369</v>
      </c>
    </row>
    <row r="89" spans="1:14" ht="63.75" customHeight="1" x14ac:dyDescent="0.25">
      <c r="A89" s="407"/>
      <c r="B89" s="36"/>
      <c r="C89" s="529"/>
      <c r="D89" s="415"/>
      <c r="E89" s="415"/>
      <c r="F89" s="532"/>
      <c r="G89" s="498"/>
      <c r="H89" s="421"/>
      <c r="I89" s="402"/>
      <c r="J89" s="269"/>
      <c r="K89" s="179"/>
      <c r="L89" s="402"/>
      <c r="M89" s="402"/>
      <c r="N89" s="483"/>
    </row>
    <row r="90" spans="1:14" ht="144" x14ac:dyDescent="0.25">
      <c r="A90" s="36">
        <v>80</v>
      </c>
      <c r="B90" s="36"/>
      <c r="C90" s="529"/>
      <c r="D90" s="415"/>
      <c r="E90" s="415"/>
      <c r="F90" s="532"/>
      <c r="G90" s="498"/>
      <c r="H90" s="421"/>
      <c r="I90" s="402"/>
      <c r="J90" s="269"/>
      <c r="K90" s="179"/>
      <c r="L90" s="402"/>
      <c r="M90" s="402"/>
      <c r="N90" s="15" t="s">
        <v>370</v>
      </c>
    </row>
    <row r="91" spans="1:14" ht="168" x14ac:dyDescent="0.25">
      <c r="A91" s="36">
        <v>81</v>
      </c>
      <c r="B91" s="36"/>
      <c r="C91" s="529"/>
      <c r="D91" s="415"/>
      <c r="E91" s="415"/>
      <c r="F91" s="532"/>
      <c r="G91" s="498"/>
      <c r="H91" s="421"/>
      <c r="I91" s="402"/>
      <c r="J91" s="269"/>
      <c r="K91" s="179"/>
      <c r="L91" s="402"/>
      <c r="M91" s="402"/>
      <c r="N91" s="15" t="s">
        <v>371</v>
      </c>
    </row>
    <row r="92" spans="1:14" ht="132" x14ac:dyDescent="0.25">
      <c r="A92" s="36">
        <v>82</v>
      </c>
      <c r="B92" s="36"/>
      <c r="C92" s="529"/>
      <c r="D92" s="415"/>
      <c r="E92" s="415"/>
      <c r="F92" s="532"/>
      <c r="G92" s="498"/>
      <c r="H92" s="421"/>
      <c r="I92" s="402"/>
      <c r="J92" s="269"/>
      <c r="K92" s="179"/>
      <c r="L92" s="402"/>
      <c r="M92" s="402"/>
      <c r="N92" s="15" t="s">
        <v>372</v>
      </c>
    </row>
    <row r="93" spans="1:14" ht="132" customHeight="1" x14ac:dyDescent="0.25">
      <c r="A93" s="36">
        <v>83</v>
      </c>
      <c r="B93" s="36"/>
      <c r="C93" s="529"/>
      <c r="D93" s="415"/>
      <c r="E93" s="415"/>
      <c r="F93" s="532"/>
      <c r="G93" s="498"/>
      <c r="H93" s="519" t="s">
        <v>101</v>
      </c>
      <c r="I93" s="516" t="s">
        <v>102</v>
      </c>
      <c r="J93" s="269"/>
      <c r="K93" s="179"/>
      <c r="L93" s="402"/>
      <c r="M93" s="402"/>
      <c r="N93" s="15" t="s">
        <v>278</v>
      </c>
    </row>
    <row r="94" spans="1:14" ht="108" x14ac:dyDescent="0.25">
      <c r="A94" s="36">
        <v>84</v>
      </c>
      <c r="B94" s="36"/>
      <c r="C94" s="529"/>
      <c r="D94" s="415"/>
      <c r="E94" s="415"/>
      <c r="F94" s="532"/>
      <c r="G94" s="498"/>
      <c r="H94" s="519"/>
      <c r="I94" s="516"/>
      <c r="J94" s="269"/>
      <c r="K94" s="179"/>
      <c r="L94" s="402"/>
      <c r="M94" s="402"/>
      <c r="N94" s="15" t="s">
        <v>373</v>
      </c>
    </row>
    <row r="95" spans="1:14" ht="144" x14ac:dyDescent="0.25">
      <c r="A95" s="36">
        <v>85</v>
      </c>
      <c r="B95" s="36"/>
      <c r="C95" s="530"/>
      <c r="D95" s="391"/>
      <c r="E95" s="391"/>
      <c r="F95" s="533"/>
      <c r="G95" s="499"/>
      <c r="H95" s="519"/>
      <c r="I95" s="516"/>
      <c r="J95" s="269"/>
      <c r="K95" s="179"/>
      <c r="L95" s="402"/>
      <c r="M95" s="402"/>
      <c r="N95" s="15" t="s">
        <v>374</v>
      </c>
    </row>
    <row r="96" spans="1:14" s="261" customFormat="1" x14ac:dyDescent="0.25">
      <c r="A96" s="517"/>
      <c r="B96" s="517"/>
      <c r="C96" s="517"/>
      <c r="D96" s="517"/>
      <c r="E96" s="517"/>
      <c r="F96" s="517"/>
      <c r="G96" s="517"/>
      <c r="H96" s="518"/>
      <c r="I96" s="274" t="s">
        <v>69</v>
      </c>
      <c r="J96" s="275"/>
      <c r="K96" s="276"/>
      <c r="L96" s="277"/>
      <c r="M96" s="277"/>
      <c r="N96" s="278">
        <v>15</v>
      </c>
    </row>
    <row r="97" spans="1:56" ht="15" customHeight="1" x14ac:dyDescent="0.25">
      <c r="A97" s="520" t="s">
        <v>218</v>
      </c>
      <c r="B97" s="520"/>
      <c r="C97" s="520"/>
      <c r="D97" s="520"/>
      <c r="E97" s="520"/>
      <c r="F97" s="520"/>
      <c r="G97" s="520"/>
      <c r="H97" s="521"/>
      <c r="I97" s="265"/>
      <c r="J97" s="266">
        <v>1403.2</v>
      </c>
      <c r="K97" s="266">
        <v>0</v>
      </c>
      <c r="L97" s="266"/>
      <c r="M97" s="266"/>
      <c r="N97" s="267">
        <v>18</v>
      </c>
      <c r="O97" s="233"/>
    </row>
    <row r="98" spans="1:56" x14ac:dyDescent="0.25">
      <c r="A98" s="234"/>
      <c r="B98" s="234"/>
      <c r="C98" s="234"/>
      <c r="D98" s="234"/>
      <c r="E98" s="234"/>
      <c r="F98" s="234"/>
      <c r="G98" s="234"/>
      <c r="H98" s="234"/>
      <c r="I98" s="235" t="s">
        <v>51</v>
      </c>
      <c r="J98" s="236">
        <f>J23+J38+J74+J97</f>
        <v>15907.7</v>
      </c>
      <c r="K98" s="236">
        <v>0</v>
      </c>
      <c r="L98" s="236">
        <f>L23+L38+L74+L97</f>
        <v>0</v>
      </c>
      <c r="M98" s="237">
        <f>M23+M38+M74+M97</f>
        <v>3</v>
      </c>
      <c r="N98" s="237">
        <f>N23+N38+N43+N74+N97</f>
        <v>77</v>
      </c>
      <c r="O98" s="234"/>
    </row>
    <row r="99" spans="1:56" ht="15" customHeight="1" x14ac:dyDescent="0.25">
      <c r="A99" s="398" t="s">
        <v>281</v>
      </c>
      <c r="B99" s="399"/>
      <c r="C99" s="399"/>
      <c r="D99" s="399"/>
      <c r="E99" s="399"/>
      <c r="F99" s="399"/>
      <c r="G99" s="399"/>
      <c r="H99" s="400"/>
      <c r="I99" s="36"/>
      <c r="J99" s="36"/>
      <c r="K99" s="244"/>
      <c r="L99" s="244"/>
      <c r="M99" s="70"/>
      <c r="N99" s="70"/>
      <c r="O99" s="70"/>
      <c r="P99" s="255"/>
    </row>
    <row r="100" spans="1:56" s="248" customFormat="1" ht="15" customHeight="1" x14ac:dyDescent="0.25">
      <c r="A100" s="7">
        <v>1</v>
      </c>
      <c r="B100" s="387" t="s">
        <v>279</v>
      </c>
      <c r="C100" s="387"/>
      <c r="D100" s="387"/>
      <c r="E100" s="387"/>
      <c r="F100" s="387"/>
      <c r="G100" s="387"/>
      <c r="H100" s="387"/>
      <c r="I100" s="255"/>
      <c r="J100" s="255">
        <v>235.3</v>
      </c>
      <c r="K100" s="246"/>
      <c r="L100" s="249"/>
      <c r="M100" s="249">
        <v>1</v>
      </c>
      <c r="N100" s="250">
        <v>7</v>
      </c>
      <c r="O100" s="256"/>
      <c r="P100" s="256"/>
      <c r="Q100" s="251"/>
      <c r="R100" s="251"/>
      <c r="S100" s="251"/>
      <c r="T100" s="251"/>
      <c r="U100" s="251"/>
      <c r="V100" s="251"/>
      <c r="W100" s="251"/>
      <c r="X100" s="251"/>
      <c r="Y100" s="251"/>
      <c r="Z100" s="252"/>
      <c r="AA100" s="252"/>
      <c r="AB100" s="253"/>
      <c r="AC100" s="253"/>
      <c r="AD100" s="252"/>
      <c r="AE100" s="252"/>
      <c r="AF100" s="252"/>
      <c r="AG100" s="252"/>
      <c r="AH100" s="252"/>
      <c r="AI100" s="253"/>
      <c r="AJ100" s="253"/>
      <c r="AK100" s="252"/>
      <c r="AL100" s="252"/>
      <c r="AM100" s="252"/>
      <c r="AN100" s="252"/>
      <c r="AO100" s="252"/>
      <c r="AP100" s="252"/>
      <c r="AQ100" s="252"/>
      <c r="AR100" s="252"/>
      <c r="AS100" s="252"/>
      <c r="AT100" s="252"/>
      <c r="AU100" s="252"/>
      <c r="AV100" s="76"/>
      <c r="AW100" s="246"/>
      <c r="AX100" s="247"/>
      <c r="AY100" s="247"/>
      <c r="AZ100" s="247"/>
      <c r="BA100" s="247"/>
      <c r="BB100" s="247"/>
      <c r="BC100" s="247"/>
      <c r="BD100" s="247"/>
    </row>
    <row r="101" spans="1:56" s="248" customFormat="1" ht="15" customHeight="1" x14ac:dyDescent="0.25">
      <c r="A101" s="7">
        <v>2</v>
      </c>
      <c r="B101" s="387" t="s">
        <v>32</v>
      </c>
      <c r="C101" s="387"/>
      <c r="D101" s="387"/>
      <c r="E101" s="387"/>
      <c r="F101" s="387"/>
      <c r="G101" s="387"/>
      <c r="H101" s="387"/>
      <c r="I101" s="255"/>
      <c r="J101" s="255">
        <v>235.3</v>
      </c>
      <c r="K101" s="246"/>
      <c r="L101" s="249"/>
      <c r="M101" s="249">
        <v>1</v>
      </c>
      <c r="N101" s="250">
        <v>6</v>
      </c>
      <c r="O101" s="256"/>
      <c r="P101" s="256"/>
      <c r="Q101" s="251"/>
      <c r="R101" s="251"/>
      <c r="S101" s="251"/>
      <c r="T101" s="251"/>
      <c r="U101" s="251"/>
      <c r="V101" s="251"/>
      <c r="W101" s="251"/>
      <c r="X101" s="251"/>
      <c r="Y101" s="251"/>
      <c r="Z101" s="253"/>
      <c r="AA101" s="253"/>
      <c r="AB101" s="253"/>
      <c r="AC101" s="253"/>
      <c r="AD101" s="253"/>
      <c r="AE101" s="253"/>
      <c r="AF101" s="253"/>
      <c r="AG101" s="253"/>
      <c r="AH101" s="253"/>
      <c r="AI101" s="253"/>
      <c r="AJ101" s="253"/>
      <c r="AK101" s="253"/>
      <c r="AL101" s="253"/>
      <c r="AM101" s="252"/>
      <c r="AN101" s="253"/>
      <c r="AO101" s="252"/>
      <c r="AP101" s="252"/>
      <c r="AQ101" s="252"/>
      <c r="AR101" s="252"/>
      <c r="AS101" s="252"/>
      <c r="AT101" s="252"/>
      <c r="AU101" s="252"/>
      <c r="AV101" s="76"/>
      <c r="AW101" s="246"/>
      <c r="AX101" s="247"/>
      <c r="AY101" s="247"/>
      <c r="AZ101" s="247"/>
      <c r="BA101" s="247"/>
      <c r="BB101" s="247"/>
      <c r="BC101" s="247"/>
      <c r="BD101" s="247"/>
    </row>
    <row r="102" spans="1:56" s="248" customFormat="1" ht="15" customHeight="1" x14ac:dyDescent="0.25">
      <c r="A102" s="7">
        <v>3</v>
      </c>
      <c r="B102" s="387" t="s">
        <v>47</v>
      </c>
      <c r="C102" s="387"/>
      <c r="D102" s="387"/>
      <c r="E102" s="387"/>
      <c r="F102" s="387"/>
      <c r="G102" s="387"/>
      <c r="H102" s="387"/>
      <c r="I102" s="255"/>
      <c r="J102" s="255">
        <v>4687.5</v>
      </c>
      <c r="K102" s="246"/>
      <c r="L102" s="249"/>
      <c r="M102" s="249">
        <v>1</v>
      </c>
      <c r="N102" s="250">
        <v>13</v>
      </c>
      <c r="O102" s="256"/>
      <c r="P102" s="257"/>
      <c r="Q102" s="251"/>
      <c r="R102" s="250"/>
      <c r="S102" s="250"/>
      <c r="T102" s="251"/>
      <c r="U102" s="251"/>
      <c r="V102" s="251"/>
      <c r="W102" s="251"/>
      <c r="X102" s="251"/>
      <c r="Y102" s="251"/>
      <c r="Z102" s="253"/>
      <c r="AA102" s="253"/>
      <c r="AB102" s="253"/>
      <c r="AC102" s="253"/>
      <c r="AD102" s="253"/>
      <c r="AE102" s="253"/>
      <c r="AF102" s="253"/>
      <c r="AG102" s="253"/>
      <c r="AH102" s="253"/>
      <c r="AI102" s="250"/>
      <c r="AJ102" s="250"/>
      <c r="AK102" s="253"/>
      <c r="AL102" s="252"/>
      <c r="AM102" s="252"/>
      <c r="AN102" s="252"/>
      <c r="AO102" s="252"/>
      <c r="AP102" s="252"/>
      <c r="AQ102" s="252"/>
      <c r="AR102" s="252"/>
      <c r="AS102" s="252"/>
      <c r="AT102" s="252"/>
      <c r="AU102" s="252"/>
      <c r="AV102" s="76"/>
      <c r="AW102" s="246"/>
      <c r="AX102" s="247"/>
      <c r="AY102" s="247"/>
      <c r="AZ102" s="247"/>
      <c r="BA102" s="247"/>
      <c r="BB102" s="247"/>
      <c r="BC102" s="247"/>
      <c r="BD102" s="247"/>
    </row>
    <row r="103" spans="1:56" s="248" customFormat="1" ht="15" customHeight="1" x14ac:dyDescent="0.25">
      <c r="A103" s="7">
        <v>4</v>
      </c>
      <c r="B103" s="387" t="s">
        <v>48</v>
      </c>
      <c r="C103" s="387"/>
      <c r="D103" s="387"/>
      <c r="E103" s="387"/>
      <c r="F103" s="387"/>
      <c r="G103" s="387"/>
      <c r="H103" s="387"/>
      <c r="I103" s="255"/>
      <c r="J103" s="255">
        <v>0</v>
      </c>
      <c r="K103" s="246"/>
      <c r="L103" s="249"/>
      <c r="M103" s="249"/>
      <c r="N103" s="250">
        <v>2</v>
      </c>
      <c r="O103" s="256"/>
      <c r="P103" s="257"/>
      <c r="Q103" s="251"/>
      <c r="R103" s="250"/>
      <c r="S103" s="250"/>
      <c r="T103" s="251"/>
      <c r="U103" s="251"/>
      <c r="V103" s="251"/>
      <c r="W103" s="251"/>
      <c r="X103" s="251"/>
      <c r="Y103" s="251"/>
      <c r="Z103" s="253"/>
      <c r="AA103" s="253"/>
      <c r="AB103" s="253"/>
      <c r="AC103" s="253"/>
      <c r="AD103" s="253"/>
      <c r="AE103" s="253"/>
      <c r="AF103" s="253"/>
      <c r="AG103" s="253"/>
      <c r="AH103" s="253"/>
      <c r="AI103" s="250"/>
      <c r="AJ103" s="250"/>
      <c r="AK103" s="253"/>
      <c r="AL103" s="252"/>
      <c r="AM103" s="252"/>
      <c r="AN103" s="252"/>
      <c r="AO103" s="252"/>
      <c r="AP103" s="252"/>
      <c r="AQ103" s="252"/>
      <c r="AR103" s="252"/>
      <c r="AS103" s="252"/>
      <c r="AT103" s="252"/>
      <c r="AU103" s="252"/>
      <c r="AV103" s="76"/>
      <c r="AW103" s="246"/>
      <c r="AX103" s="247"/>
      <c r="AY103" s="247"/>
      <c r="AZ103" s="247"/>
      <c r="BA103" s="247"/>
      <c r="BB103" s="247"/>
      <c r="BC103" s="247"/>
      <c r="BD103" s="247"/>
    </row>
    <row r="104" spans="1:56" s="248" customFormat="1" ht="15" customHeight="1" x14ac:dyDescent="0.25">
      <c r="A104" s="7">
        <v>5</v>
      </c>
      <c r="B104" s="387" t="s">
        <v>49</v>
      </c>
      <c r="C104" s="387"/>
      <c r="D104" s="387"/>
      <c r="E104" s="387"/>
      <c r="F104" s="387"/>
      <c r="G104" s="387"/>
      <c r="H104" s="387"/>
      <c r="I104" s="255"/>
      <c r="J104" s="255">
        <v>0</v>
      </c>
      <c r="K104" s="246"/>
      <c r="L104" s="249"/>
      <c r="M104" s="249"/>
      <c r="N104" s="250">
        <v>2</v>
      </c>
      <c r="O104" s="256"/>
      <c r="P104" s="257"/>
      <c r="Q104" s="251"/>
      <c r="R104" s="250"/>
      <c r="S104" s="250"/>
      <c r="T104" s="251"/>
      <c r="U104" s="251"/>
      <c r="V104" s="251"/>
      <c r="W104" s="251"/>
      <c r="X104" s="251"/>
      <c r="Y104" s="251"/>
      <c r="Z104" s="253"/>
      <c r="AA104" s="253"/>
      <c r="AB104" s="253"/>
      <c r="AC104" s="253"/>
      <c r="AD104" s="253"/>
      <c r="AE104" s="253"/>
      <c r="AF104" s="253"/>
      <c r="AG104" s="253"/>
      <c r="AH104" s="253"/>
      <c r="AI104" s="250"/>
      <c r="AJ104" s="250"/>
      <c r="AK104" s="253"/>
      <c r="AL104" s="252"/>
      <c r="AM104" s="252"/>
      <c r="AN104" s="252"/>
      <c r="AO104" s="252"/>
      <c r="AP104" s="252"/>
      <c r="AQ104" s="252"/>
      <c r="AR104" s="252"/>
      <c r="AS104" s="252"/>
      <c r="AT104" s="252"/>
      <c r="AU104" s="252"/>
      <c r="AV104" s="76"/>
      <c r="AW104" s="246"/>
      <c r="AX104" s="247"/>
      <c r="AY104" s="247"/>
      <c r="AZ104" s="247"/>
      <c r="BA104" s="247"/>
      <c r="BB104" s="247"/>
      <c r="BC104" s="247"/>
      <c r="BD104" s="247"/>
    </row>
    <row r="105" spans="1:56" s="248" customFormat="1" ht="15" customHeight="1" x14ac:dyDescent="0.25">
      <c r="A105" s="7">
        <v>6</v>
      </c>
      <c r="B105" s="513" t="s">
        <v>37</v>
      </c>
      <c r="C105" s="514"/>
      <c r="D105" s="514"/>
      <c r="E105" s="514"/>
      <c r="F105" s="514"/>
      <c r="G105" s="514"/>
      <c r="H105" s="515"/>
      <c r="I105" s="255"/>
      <c r="J105" s="255">
        <v>9346.4</v>
      </c>
      <c r="K105" s="246"/>
      <c r="L105" s="249"/>
      <c r="M105" s="249"/>
      <c r="N105" s="250">
        <v>29</v>
      </c>
      <c r="O105" s="256"/>
      <c r="P105" s="257"/>
      <c r="Q105" s="251"/>
      <c r="R105" s="250"/>
      <c r="S105" s="250"/>
      <c r="T105" s="251"/>
      <c r="U105" s="251"/>
      <c r="V105" s="251"/>
      <c r="W105" s="251"/>
      <c r="X105" s="251"/>
      <c r="Y105" s="251"/>
      <c r="Z105" s="253"/>
      <c r="AA105" s="253"/>
      <c r="AB105" s="253"/>
      <c r="AC105" s="253"/>
      <c r="AD105" s="253"/>
      <c r="AE105" s="253"/>
      <c r="AF105" s="253"/>
      <c r="AG105" s="253"/>
      <c r="AH105" s="253"/>
      <c r="AI105" s="250"/>
      <c r="AJ105" s="250"/>
      <c r="AK105" s="253"/>
      <c r="AL105" s="252"/>
      <c r="AM105" s="252"/>
      <c r="AN105" s="252"/>
      <c r="AO105" s="252"/>
      <c r="AP105" s="252"/>
      <c r="AQ105" s="252"/>
      <c r="AR105" s="252"/>
      <c r="AS105" s="252"/>
      <c r="AT105" s="252"/>
      <c r="AU105" s="252"/>
      <c r="AV105" s="76"/>
      <c r="AW105" s="246"/>
      <c r="AX105" s="247"/>
      <c r="AY105" s="247"/>
      <c r="AZ105" s="247"/>
      <c r="BA105" s="247"/>
      <c r="BB105" s="247"/>
      <c r="BC105" s="247"/>
      <c r="BD105" s="247"/>
    </row>
    <row r="106" spans="1:56" s="248" customFormat="1" ht="15" customHeight="1" x14ac:dyDescent="0.25">
      <c r="A106" s="7">
        <v>7</v>
      </c>
      <c r="B106" s="387" t="s">
        <v>280</v>
      </c>
      <c r="C106" s="387"/>
      <c r="D106" s="387"/>
      <c r="E106" s="387"/>
      <c r="F106" s="387"/>
      <c r="G106" s="387"/>
      <c r="H106" s="387"/>
      <c r="I106" s="255"/>
      <c r="J106" s="255">
        <v>1403.2</v>
      </c>
      <c r="K106" s="246"/>
      <c r="L106" s="249"/>
      <c r="M106" s="249"/>
      <c r="N106" s="250">
        <v>18</v>
      </c>
      <c r="O106" s="256"/>
      <c r="P106" s="257"/>
      <c r="Q106" s="251"/>
      <c r="R106" s="250"/>
      <c r="S106" s="250"/>
      <c r="T106" s="251"/>
      <c r="U106" s="251"/>
      <c r="V106" s="250"/>
      <c r="W106" s="251"/>
      <c r="X106" s="251"/>
      <c r="Y106" s="251"/>
      <c r="Z106" s="253"/>
      <c r="AA106" s="253"/>
      <c r="AB106" s="253"/>
      <c r="AC106" s="253"/>
      <c r="AD106" s="253"/>
      <c r="AE106" s="253"/>
      <c r="AF106" s="253"/>
      <c r="AG106" s="253"/>
      <c r="AH106" s="253"/>
      <c r="AI106" s="250"/>
      <c r="AJ106" s="250"/>
      <c r="AK106" s="254"/>
      <c r="AL106" s="252"/>
      <c r="AM106" s="252"/>
      <c r="AN106" s="252"/>
      <c r="AO106" s="252"/>
      <c r="AP106" s="252"/>
      <c r="AQ106" s="252"/>
      <c r="AR106" s="252"/>
      <c r="AS106" s="252"/>
      <c r="AT106" s="252"/>
      <c r="AU106" s="252"/>
      <c r="AV106" s="76"/>
      <c r="AW106" s="246"/>
      <c r="AX106" s="247"/>
      <c r="AY106" s="247"/>
      <c r="AZ106" s="247"/>
      <c r="BA106" s="247"/>
      <c r="BB106" s="247"/>
      <c r="BC106" s="247"/>
      <c r="BD106" s="247"/>
    </row>
    <row r="107" spans="1:56" x14ac:dyDescent="0.25">
      <c r="A107" s="258"/>
      <c r="B107" s="258"/>
      <c r="C107" s="258"/>
      <c r="D107" s="258"/>
      <c r="E107" s="258"/>
      <c r="F107" s="258"/>
      <c r="G107" s="258"/>
      <c r="H107" s="245"/>
      <c r="I107" s="245"/>
      <c r="J107" s="245">
        <f>SUM(J100:J106)</f>
        <v>15907.7</v>
      </c>
      <c r="K107" s="245">
        <f t="shared" ref="K107:N107" si="1">SUM(K100:K106)</f>
        <v>0</v>
      </c>
      <c r="L107" s="245">
        <f t="shared" si="1"/>
        <v>0</v>
      </c>
      <c r="M107" s="245">
        <f t="shared" si="1"/>
        <v>3</v>
      </c>
      <c r="N107" s="245">
        <f t="shared" si="1"/>
        <v>77</v>
      </c>
      <c r="O107" s="259"/>
      <c r="P107" s="259"/>
      <c r="Q107" s="260"/>
      <c r="R107" s="260"/>
      <c r="S107" s="260"/>
      <c r="T107" s="260"/>
      <c r="U107" s="260"/>
      <c r="V107" s="260"/>
    </row>
    <row r="109" spans="1:56" ht="25.5" x14ac:dyDescent="0.25">
      <c r="I109" s="214" t="s">
        <v>282</v>
      </c>
      <c r="N109" s="214" t="s">
        <v>279</v>
      </c>
    </row>
    <row r="110" spans="1:56" x14ac:dyDescent="0.25">
      <c r="N110" s="214" t="s">
        <v>32</v>
      </c>
    </row>
    <row r="111" spans="1:56" x14ac:dyDescent="0.25">
      <c r="N111" s="214" t="s">
        <v>47</v>
      </c>
    </row>
    <row r="112" spans="1:56" x14ac:dyDescent="0.25">
      <c r="N112" s="214" t="s">
        <v>48</v>
      </c>
    </row>
    <row r="113" spans="9:14" x14ac:dyDescent="0.25">
      <c r="N113" s="214" t="s">
        <v>49</v>
      </c>
    </row>
    <row r="114" spans="9:14" x14ac:dyDescent="0.25">
      <c r="N114" s="214" t="s">
        <v>37</v>
      </c>
    </row>
    <row r="115" spans="9:14" x14ac:dyDescent="0.25">
      <c r="N115" s="214" t="s">
        <v>280</v>
      </c>
    </row>
    <row r="117" spans="9:14" ht="38.25" x14ac:dyDescent="0.25">
      <c r="I117" s="214" t="s">
        <v>284</v>
      </c>
      <c r="N117" s="214" t="s">
        <v>283</v>
      </c>
    </row>
    <row r="118" spans="9:14" x14ac:dyDescent="0.25">
      <c r="I118" s="214"/>
    </row>
    <row r="119" spans="9:14" x14ac:dyDescent="0.25">
      <c r="N119" s="349"/>
    </row>
  </sheetData>
  <mergeCells count="84">
    <mergeCell ref="A43:H43"/>
    <mergeCell ref="A38:H38"/>
    <mergeCell ref="H6:H22"/>
    <mergeCell ref="C75:C77"/>
    <mergeCell ref="C79:C95"/>
    <mergeCell ref="D79:D95"/>
    <mergeCell ref="E79:E95"/>
    <mergeCell ref="F79:F95"/>
    <mergeCell ref="H75:H77"/>
    <mergeCell ref="G75:G77"/>
    <mergeCell ref="F75:F77"/>
    <mergeCell ref="E75:E77"/>
    <mergeCell ref="D75:D77"/>
    <mergeCell ref="G6:G22"/>
    <mergeCell ref="B106:H106"/>
    <mergeCell ref="B105:H105"/>
    <mergeCell ref="I93:I95"/>
    <mergeCell ref="A99:H99"/>
    <mergeCell ref="A96:H96"/>
    <mergeCell ref="H93:H95"/>
    <mergeCell ref="A97:H97"/>
    <mergeCell ref="B100:H100"/>
    <mergeCell ref="B101:H101"/>
    <mergeCell ref="B102:H102"/>
    <mergeCell ref="B103:H103"/>
    <mergeCell ref="B104:H104"/>
    <mergeCell ref="G79:G95"/>
    <mergeCell ref="B79:B85"/>
    <mergeCell ref="L75:L95"/>
    <mergeCell ref="M75:M95"/>
    <mergeCell ref="I79:I85"/>
    <mergeCell ref="G44:G73"/>
    <mergeCell ref="H44:H73"/>
    <mergeCell ref="I44:I73"/>
    <mergeCell ref="A74:H74"/>
    <mergeCell ref="B44:B73"/>
    <mergeCell ref="C44:C73"/>
    <mergeCell ref="D44:D73"/>
    <mergeCell ref="E44:E73"/>
    <mergeCell ref="F44:F73"/>
    <mergeCell ref="I75:I77"/>
    <mergeCell ref="I86:I92"/>
    <mergeCell ref="B75:B77"/>
    <mergeCell ref="H79:H92"/>
    <mergeCell ref="I39:I42"/>
    <mergeCell ref="B40:B42"/>
    <mergeCell ref="C39:C42"/>
    <mergeCell ref="D39:D42"/>
    <mergeCell ref="E39:E42"/>
    <mergeCell ref="F39:F42"/>
    <mergeCell ref="G39:G42"/>
    <mergeCell ref="H39:H42"/>
    <mergeCell ref="N3:N4"/>
    <mergeCell ref="I6:I22"/>
    <mergeCell ref="B24:B33"/>
    <mergeCell ref="C24:C33"/>
    <mergeCell ref="D24:D33"/>
    <mergeCell ref="E24:E33"/>
    <mergeCell ref="F24:F33"/>
    <mergeCell ref="G24:G34"/>
    <mergeCell ref="B23:G23"/>
    <mergeCell ref="H24:H33"/>
    <mergeCell ref="I24:I33"/>
    <mergeCell ref="B6:B22"/>
    <mergeCell ref="C6:C22"/>
    <mergeCell ref="D6:D22"/>
    <mergeCell ref="E6:E22"/>
    <mergeCell ref="F6:F22"/>
    <mergeCell ref="N88:N89"/>
    <mergeCell ref="A88:A89"/>
    <mergeCell ref="A1:N1"/>
    <mergeCell ref="A3:A4"/>
    <mergeCell ref="B3:B4"/>
    <mergeCell ref="C3:C4"/>
    <mergeCell ref="D3:D4"/>
    <mergeCell ref="E3:E4"/>
    <mergeCell ref="F3:F4"/>
    <mergeCell ref="G3:G4"/>
    <mergeCell ref="H3:H4"/>
    <mergeCell ref="I3:I4"/>
    <mergeCell ref="J3:J4"/>
    <mergeCell ref="K3:K4"/>
    <mergeCell ref="L3:L4"/>
    <mergeCell ref="M3:M4"/>
  </mergeCells>
  <pageMargins left="0.15748031496062992" right="0.15748031496062992" top="0.19685039370078741" bottom="0.15748031496062992" header="0.31496062992125984" footer="0.15748031496062992"/>
  <pageSetup paperSize="9" scale="55"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8:I23"/>
  <sheetViews>
    <sheetView workbookViewId="0">
      <selection activeCell="I14" sqref="I14"/>
    </sheetView>
  </sheetViews>
  <sheetFormatPr defaultRowHeight="15" x14ac:dyDescent="0.25"/>
  <cols>
    <col min="6" max="6" width="15.5703125" bestFit="1" customWidth="1"/>
    <col min="7" max="7" width="17.7109375" customWidth="1"/>
    <col min="8" max="8" width="13.7109375" customWidth="1"/>
    <col min="9" max="9" width="13.140625" bestFit="1" customWidth="1"/>
  </cols>
  <sheetData>
    <row r="8" spans="6:9" x14ac:dyDescent="0.25">
      <c r="F8" s="354">
        <v>5597157</v>
      </c>
      <c r="G8" s="354">
        <v>5597157</v>
      </c>
      <c r="H8" s="355">
        <f>F8-G8</f>
        <v>0</v>
      </c>
    </row>
    <row r="9" spans="6:9" x14ac:dyDescent="0.25">
      <c r="F9" s="354">
        <v>2521657</v>
      </c>
      <c r="G9" s="354">
        <v>2520351.2000000002</v>
      </c>
      <c r="H9" s="355">
        <f t="shared" ref="H9:H12" si="0">F9-G9</f>
        <v>1305.7999999998137</v>
      </c>
    </row>
    <row r="10" spans="6:9" x14ac:dyDescent="0.25">
      <c r="F10" s="354">
        <v>3495066</v>
      </c>
      <c r="G10" s="354">
        <v>3039693</v>
      </c>
      <c r="H10" s="355">
        <f t="shared" si="0"/>
        <v>455373</v>
      </c>
    </row>
    <row r="11" spans="6:9" x14ac:dyDescent="0.25">
      <c r="F11" s="354">
        <v>7915817</v>
      </c>
      <c r="G11" s="354">
        <v>7887162</v>
      </c>
      <c r="H11" s="355">
        <f t="shared" si="0"/>
        <v>28655</v>
      </c>
    </row>
    <row r="12" spans="6:9" x14ac:dyDescent="0.25">
      <c r="F12" s="354">
        <v>267463</v>
      </c>
      <c r="G12" s="354">
        <v>266435.20000000001</v>
      </c>
      <c r="H12" s="355">
        <f t="shared" si="0"/>
        <v>1027.7999999999884</v>
      </c>
    </row>
    <row r="13" spans="6:9" x14ac:dyDescent="0.25">
      <c r="F13" s="354">
        <f>SUM(F8:F12)</f>
        <v>19797160</v>
      </c>
      <c r="G13" s="354">
        <f>SUM(G8:G12)</f>
        <v>19310798.399999999</v>
      </c>
      <c r="H13" s="355">
        <f>SUM(H8:H12)</f>
        <v>486361.5999999998</v>
      </c>
      <c r="I13" s="355">
        <f>F13-G13</f>
        <v>486361.60000000149</v>
      </c>
    </row>
    <row r="14" spans="6:9" x14ac:dyDescent="0.25">
      <c r="F14" s="354"/>
      <c r="G14" s="354"/>
    </row>
    <row r="15" spans="6:9" x14ac:dyDescent="0.25">
      <c r="F15" s="354"/>
      <c r="G15" s="354"/>
    </row>
    <row r="16" spans="6:9" x14ac:dyDescent="0.25">
      <c r="F16" s="354"/>
      <c r="G16" s="354"/>
    </row>
    <row r="17" spans="6:7" x14ac:dyDescent="0.25">
      <c r="F17" s="354"/>
      <c r="G17" s="354"/>
    </row>
    <row r="18" spans="6:7" x14ac:dyDescent="0.25">
      <c r="F18" s="354"/>
      <c r="G18" s="354"/>
    </row>
    <row r="19" spans="6:7" x14ac:dyDescent="0.25">
      <c r="F19" s="354"/>
      <c r="G19" s="354"/>
    </row>
    <row r="20" spans="6:7" x14ac:dyDescent="0.25">
      <c r="F20" s="354"/>
      <c r="G20" s="354"/>
    </row>
    <row r="21" spans="6:7" x14ac:dyDescent="0.25">
      <c r="F21" s="354"/>
      <c r="G21" s="354"/>
    </row>
    <row r="22" spans="6:7" x14ac:dyDescent="0.25">
      <c r="F22" s="354"/>
      <c r="G22" s="354"/>
    </row>
    <row r="23" spans="6:7" x14ac:dyDescent="0.25">
      <c r="F23" s="354"/>
      <c r="G23" s="354"/>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Лист1</vt:lpstr>
      <vt:lpstr>Лист2</vt:lpstr>
      <vt:lpstr>Лист3</vt:lpstr>
      <vt:lpstr>Лист4</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Ревизор</dc:creator>
  <cp:lastModifiedBy>Пользователь Windows</cp:lastModifiedBy>
  <cp:lastPrinted>2018-03-16T06:00:46Z</cp:lastPrinted>
  <dcterms:created xsi:type="dcterms:W3CDTF">2018-02-26T08:39:14Z</dcterms:created>
  <dcterms:modified xsi:type="dcterms:W3CDTF">2019-06-24T06:14:14Z</dcterms:modified>
</cp:coreProperties>
</file>