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 год\гражданский бюджет\"/>
    </mc:Choice>
  </mc:AlternateContent>
  <xr:revisionPtr revIDLastSave="0" documentId="13_ncr:1_{19F1209D-4944-4AC1-BDB6-C0856E19A85C}" xr6:coauthVersionLast="37" xr6:coauthVersionMax="37" xr10:uidLastSave="{00000000-0000-0000-0000-000000000000}"/>
  <bookViews>
    <workbookView xWindow="0" yWindow="0" windowWidth="4635" windowHeight="0" xr2:uid="{00000000-000D-0000-FFFF-FFFF00000000}"/>
  </bookViews>
  <sheets>
    <sheet name="Sheet" sheetId="1" r:id="rId1"/>
  </sheets>
  <calcPr calcId="179021"/>
</workbook>
</file>

<file path=xl/calcChain.xml><?xml version="1.0" encoding="utf-8"?>
<calcChain xmlns="http://schemas.openxmlformats.org/spreadsheetml/2006/main">
  <c r="I16" i="1" l="1"/>
  <c r="K19" i="1" l="1"/>
  <c r="K20" i="1"/>
  <c r="H16" i="1" l="1"/>
  <c r="I17" i="1"/>
  <c r="I31" i="1"/>
  <c r="J31" i="1"/>
  <c r="K31" i="1"/>
  <c r="K30" i="1"/>
  <c r="J30" i="1"/>
  <c r="I30" i="1"/>
  <c r="G16" i="1"/>
  <c r="F16" i="1"/>
  <c r="F15" i="1" s="1"/>
  <c r="F14" i="1" s="1"/>
  <c r="J16" i="1" l="1"/>
  <c r="K16" i="1"/>
  <c r="K17" i="1"/>
  <c r="K18" i="1"/>
  <c r="K21" i="1"/>
  <c r="K22" i="1"/>
  <c r="K23" i="1"/>
  <c r="K24" i="1"/>
  <c r="K25" i="1"/>
  <c r="K26" i="1"/>
  <c r="K27" i="1"/>
  <c r="K28" i="1"/>
  <c r="K29" i="1"/>
  <c r="H15" i="1"/>
  <c r="G32" i="1"/>
  <c r="H32" i="1"/>
  <c r="F32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I18" i="1"/>
  <c r="I19" i="1"/>
  <c r="I20" i="1"/>
  <c r="I21" i="1"/>
  <c r="I22" i="1"/>
  <c r="I23" i="1"/>
  <c r="I24" i="1"/>
  <c r="I25" i="1"/>
  <c r="I26" i="1"/>
  <c r="I27" i="1"/>
  <c r="I28" i="1"/>
  <c r="I29" i="1"/>
  <c r="K32" i="1" l="1"/>
  <c r="H14" i="1"/>
  <c r="J32" i="1"/>
  <c r="I32" i="1"/>
  <c r="G15" i="1"/>
  <c r="K15" i="1" s="1"/>
  <c r="I15" i="1"/>
  <c r="J15" i="1" l="1"/>
  <c r="G14" i="1"/>
  <c r="K14" i="1" s="1"/>
  <c r="I14" i="1"/>
  <c r="J14" i="1" l="1"/>
</calcChain>
</file>

<file path=xl/sharedStrings.xml><?xml version="1.0" encoding="utf-8"?>
<sst xmlns="http://schemas.openxmlformats.org/spreadsheetml/2006/main" count="39" uniqueCount="36">
  <si>
    <t>Администратор Бюджетных программ:</t>
  </si>
  <si>
    <t>кассалық атқарылуы туралы есеп</t>
  </si>
  <si>
    <t>Өлшем бірлігі:</t>
  </si>
  <si>
    <t>Атауы</t>
  </si>
  <si>
    <t>Есепті қаржы жылына арналған түзетілген бюджет</t>
  </si>
  <si>
    <t>жылға</t>
  </si>
  <si>
    <t>есепті айға</t>
  </si>
  <si>
    <t>Кассалық орындау</t>
  </si>
  <si>
    <t>Қалдық</t>
  </si>
  <si>
    <t>% атқарылуы</t>
  </si>
  <si>
    <t>ағымдағы кезеңге</t>
  </si>
  <si>
    <t>Бюджеттің сыныптама кодтары</t>
  </si>
  <si>
    <t>Мекеме атауы:</t>
  </si>
  <si>
    <t>мың  тенге</t>
  </si>
  <si>
    <t>Ауданның (облыстық маңызы бар қаланың) мемлекеттік сатып алу бөлімі</t>
  </si>
  <si>
    <t>805-Ауданның (облыстық маңызы бар қаланың) мемлекеттік сатып алу бөлімі</t>
  </si>
  <si>
    <t>Жергілікті деңгейде мемлекеттік сатып алу саласындағы мемлекеттік саясатты іске асыру жөніндегі қызметтер</t>
  </si>
  <si>
    <t>Жергілікті бюджет қаражаты есебінен</t>
  </si>
  <si>
    <t>Еңбекке ақы төлеу</t>
  </si>
  <si>
    <t>Қосымша ақшалай төлемдер</t>
  </si>
  <si>
    <t>Өтемақы төлемдері</t>
  </si>
  <si>
    <t>Жұмыс берушілердің міндетті зейнетақы жарналары</t>
  </si>
  <si>
    <t>Әлеуметтік салық</t>
  </si>
  <si>
    <t>Мемлекеттiк әлеуметтiк сақтандыру қорына әлеуметтiк аударымдар</t>
  </si>
  <si>
    <t>Міндетті әлеуметтік медициналық сақтандыруға аударымдар</t>
  </si>
  <si>
    <t>Техникалық персоналдың еңбегіне ақы төлеу</t>
  </si>
  <si>
    <t>Техникалық персонал бойынша жұмыс берушілердің жарналары</t>
  </si>
  <si>
    <t>Өзге де қорларды сатып алу</t>
  </si>
  <si>
    <t>Ақпараттандыру саласындағы жұмыстар мен қызметтерге ақы төлеу</t>
  </si>
  <si>
    <t>Өзге де қызметтер мен жұмыстарға ақы төлеу</t>
  </si>
  <si>
    <t>Машиналар, жабдықтар, өндірістік және шаруашылық мүккамал құралдарын сатып алу</t>
  </si>
  <si>
    <t>Отын, жанар-жағармай материалдарын сатып алу</t>
  </si>
  <si>
    <t>Барлығы</t>
  </si>
  <si>
    <t>Жауапты орындаушы ММ-нің Бас бухгалтері  ________ ________(қолы) (Т.А.Ә.)</t>
  </si>
  <si>
    <t>Ел iшiндегi iссапарлар мен қызметтiк сапарлар</t>
  </si>
  <si>
    <t>4-20 нысаның  1 шілдеге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</si>
</sst>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5" fontId="2" fillId="0" borderId="2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1" fontId="2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5"/>
  <sheetViews>
    <sheetView tabSelected="1" topLeftCell="A16" workbookViewId="0">
      <selection activeCell="S18" sqref="S18"/>
    </sheetView>
  </sheetViews>
  <sheetFormatPr defaultRowHeight="15.75" x14ac:dyDescent="0.25"/>
  <cols>
    <col min="1" max="4" width="9" style="1" customWidth="1"/>
    <col min="5" max="5" width="36.140625" style="1" customWidth="1"/>
    <col min="6" max="10" width="16.140625" style="1" customWidth="1"/>
    <col min="11" max="11" width="13.140625" style="1" customWidth="1"/>
    <col min="12" max="16384" width="9.140625" style="1"/>
  </cols>
  <sheetData>
    <row r="3" spans="1:13" ht="15" customHeight="1" x14ac:dyDescent="0.25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17"/>
      <c r="B5" s="18"/>
      <c r="C5" s="18"/>
      <c r="D5" s="18"/>
      <c r="E5" s="18"/>
      <c r="F5" s="17"/>
      <c r="G5" s="18"/>
    </row>
    <row r="6" spans="1:13" x14ac:dyDescent="0.25">
      <c r="A6" s="17"/>
      <c r="B6" s="18"/>
      <c r="C6" s="18"/>
      <c r="D6" s="18"/>
      <c r="E6" s="18"/>
      <c r="F6" s="17"/>
      <c r="G6" s="18"/>
    </row>
    <row r="7" spans="1:13" ht="32.25" customHeight="1" x14ac:dyDescent="0.25">
      <c r="A7" s="17" t="s">
        <v>0</v>
      </c>
      <c r="B7" s="18"/>
      <c r="C7" s="18"/>
      <c r="D7" s="18"/>
      <c r="E7" s="18"/>
      <c r="F7" s="17" t="s">
        <v>15</v>
      </c>
      <c r="G7" s="18"/>
    </row>
    <row r="8" spans="1:13" x14ac:dyDescent="0.25">
      <c r="A8" s="17" t="s">
        <v>2</v>
      </c>
      <c r="B8" s="18"/>
      <c r="C8" s="18"/>
      <c r="D8" s="18"/>
      <c r="E8" s="18"/>
      <c r="F8" s="17" t="s">
        <v>13</v>
      </c>
      <c r="G8" s="18"/>
    </row>
    <row r="9" spans="1:13" hidden="1" x14ac:dyDescent="0.25">
      <c r="A9" s="17" t="s">
        <v>12</v>
      </c>
      <c r="B9" s="18"/>
      <c r="C9" s="18"/>
      <c r="D9" s="18"/>
      <c r="E9" s="18"/>
      <c r="F9" s="17"/>
      <c r="G9" s="18"/>
    </row>
    <row r="12" spans="1:13" ht="32.25" customHeight="1" x14ac:dyDescent="0.25">
      <c r="A12" s="21" t="s">
        <v>11</v>
      </c>
      <c r="B12" s="22"/>
      <c r="C12" s="22"/>
      <c r="D12" s="22"/>
      <c r="E12" s="21" t="s">
        <v>3</v>
      </c>
      <c r="F12" s="23" t="s">
        <v>4</v>
      </c>
      <c r="G12" s="25"/>
      <c r="H12" s="3" t="s">
        <v>7</v>
      </c>
      <c r="I12" s="23" t="s">
        <v>8</v>
      </c>
      <c r="J12" s="24"/>
      <c r="K12" s="4" t="s">
        <v>9</v>
      </c>
    </row>
    <row r="13" spans="1:13" ht="30" customHeight="1" x14ac:dyDescent="0.25">
      <c r="A13" s="5"/>
      <c r="B13" s="5"/>
      <c r="C13" s="5"/>
      <c r="D13" s="5"/>
      <c r="E13" s="22"/>
      <c r="F13" s="3" t="s">
        <v>5</v>
      </c>
      <c r="G13" s="6" t="s">
        <v>6</v>
      </c>
      <c r="H13" s="12" t="s">
        <v>6</v>
      </c>
      <c r="I13" s="3" t="s">
        <v>5</v>
      </c>
      <c r="J13" s="12" t="s">
        <v>10</v>
      </c>
      <c r="K13" s="4" t="s">
        <v>10</v>
      </c>
    </row>
    <row r="14" spans="1:13" ht="54.75" customHeight="1" x14ac:dyDescent="0.25">
      <c r="A14" s="7">
        <v>805</v>
      </c>
      <c r="B14" s="5"/>
      <c r="C14" s="5"/>
      <c r="D14" s="5"/>
      <c r="E14" s="15" t="s">
        <v>14</v>
      </c>
      <c r="F14" s="9">
        <f>F15+F31</f>
        <v>52008.000000000007</v>
      </c>
      <c r="G14" s="9">
        <f>G15+G31</f>
        <v>38504.700000000004</v>
      </c>
      <c r="H14" s="9">
        <f>H15+H31</f>
        <v>38503.91399999999</v>
      </c>
      <c r="I14" s="9">
        <f>F14-H14</f>
        <v>13504.086000000018</v>
      </c>
      <c r="J14" s="10">
        <f>G14-H14</f>
        <v>0.78600000001461012</v>
      </c>
      <c r="K14" s="11">
        <f>H14/G14*100</f>
        <v>99.997958690757187</v>
      </c>
    </row>
    <row r="15" spans="1:13" ht="61.5" customHeight="1" x14ac:dyDescent="0.25">
      <c r="A15" s="5"/>
      <c r="B15" s="7">
        <v>1</v>
      </c>
      <c r="C15" s="5"/>
      <c r="D15" s="5"/>
      <c r="E15" s="15" t="s">
        <v>16</v>
      </c>
      <c r="F15" s="9">
        <f>F16</f>
        <v>48528.000000000007</v>
      </c>
      <c r="G15" s="9">
        <f>G16</f>
        <v>35168.200000000004</v>
      </c>
      <c r="H15" s="9">
        <f>H16</f>
        <v>35167.503999999994</v>
      </c>
      <c r="I15" s="9">
        <f t="shared" ref="I15:I30" si="0">F15-H15</f>
        <v>13360.496000000014</v>
      </c>
      <c r="J15" s="10">
        <f t="shared" ref="J15:J30" si="1">G15-H15</f>
        <v>0.69600000001082662</v>
      </c>
      <c r="K15" s="11">
        <f t="shared" ref="K15:K32" si="2">H15/G15*100</f>
        <v>99.99802093937133</v>
      </c>
    </row>
    <row r="16" spans="1:13" ht="19.149999999999999" customHeight="1" x14ac:dyDescent="0.25">
      <c r="A16" s="5"/>
      <c r="B16" s="5"/>
      <c r="C16" s="7">
        <v>15</v>
      </c>
      <c r="D16" s="5"/>
      <c r="E16" s="15" t="s">
        <v>17</v>
      </c>
      <c r="F16" s="9">
        <f>F17+F18+F19+F20+F21+F22+F23+F24+F25+F26+F27+F28+F29+F30</f>
        <v>48528.000000000007</v>
      </c>
      <c r="G16" s="9">
        <f t="shared" ref="G16" si="3">G17+G18+G19+G20+G21+G22+G23+G24+G25+G26+G27+G28+G29+G30</f>
        <v>35168.200000000004</v>
      </c>
      <c r="H16" s="9">
        <f>H17+H18+H19+H20+H21+H22+H23+H24+H25+H26+H27+H28+H29+H30</f>
        <v>35167.503999999994</v>
      </c>
      <c r="I16" s="9">
        <f>F16-H16</f>
        <v>13360.496000000014</v>
      </c>
      <c r="J16" s="10">
        <f>G16-H16</f>
        <v>0.69600000001082662</v>
      </c>
      <c r="K16" s="11">
        <f t="shared" si="2"/>
        <v>99.99802093937133</v>
      </c>
    </row>
    <row r="17" spans="1:11" ht="19.149999999999999" customHeight="1" x14ac:dyDescent="0.25">
      <c r="A17" s="5"/>
      <c r="B17" s="5"/>
      <c r="C17" s="5"/>
      <c r="D17" s="7">
        <v>111</v>
      </c>
      <c r="E17" s="15" t="s">
        <v>18</v>
      </c>
      <c r="F17" s="9">
        <v>20641.2</v>
      </c>
      <c r="G17" s="9">
        <v>12682.2</v>
      </c>
      <c r="H17" s="9">
        <v>12682.169</v>
      </c>
      <c r="I17" s="9">
        <f>F17-H17</f>
        <v>7959.0310000000009</v>
      </c>
      <c r="J17" s="10">
        <f t="shared" si="1"/>
        <v>3.1000000000858563E-2</v>
      </c>
      <c r="K17" s="11">
        <f t="shared" si="2"/>
        <v>99.999755562914956</v>
      </c>
    </row>
    <row r="18" spans="1:11" ht="19.149999999999999" customHeight="1" x14ac:dyDescent="0.25">
      <c r="A18" s="5"/>
      <c r="B18" s="5"/>
      <c r="C18" s="5"/>
      <c r="D18" s="7">
        <v>112</v>
      </c>
      <c r="E18" s="15" t="s">
        <v>19</v>
      </c>
      <c r="F18" s="9">
        <v>10716.9</v>
      </c>
      <c r="G18" s="9">
        <v>10358</v>
      </c>
      <c r="H18" s="9">
        <v>10357.965</v>
      </c>
      <c r="I18" s="9">
        <f t="shared" si="0"/>
        <v>358.93499999999949</v>
      </c>
      <c r="J18" s="10">
        <f t="shared" si="1"/>
        <v>3.4999999999854481E-2</v>
      </c>
      <c r="K18" s="11">
        <f t="shared" si="2"/>
        <v>99.99966209692991</v>
      </c>
    </row>
    <row r="19" spans="1:11" ht="19.149999999999999" customHeight="1" x14ac:dyDescent="0.25">
      <c r="A19" s="5"/>
      <c r="B19" s="5"/>
      <c r="C19" s="5"/>
      <c r="D19" s="7">
        <v>113</v>
      </c>
      <c r="E19" s="15" t="s">
        <v>20</v>
      </c>
      <c r="F19" s="9">
        <v>4017</v>
      </c>
      <c r="G19" s="9">
        <v>2410.3000000000002</v>
      </c>
      <c r="H19" s="9">
        <v>2410.25</v>
      </c>
      <c r="I19" s="9">
        <f t="shared" si="0"/>
        <v>1606.75</v>
      </c>
      <c r="J19" s="10">
        <f t="shared" si="1"/>
        <v>5.0000000000181899E-2</v>
      </c>
      <c r="K19" s="11">
        <f t="shared" si="2"/>
        <v>99.997925569431175</v>
      </c>
    </row>
    <row r="20" spans="1:11" ht="40.5" customHeight="1" x14ac:dyDescent="0.25">
      <c r="A20" s="5"/>
      <c r="B20" s="5"/>
      <c r="C20" s="5"/>
      <c r="D20" s="7">
        <v>116</v>
      </c>
      <c r="E20" s="15" t="s">
        <v>21</v>
      </c>
      <c r="F20" s="9">
        <v>891.5</v>
      </c>
      <c r="G20" s="9">
        <v>576</v>
      </c>
      <c r="H20" s="9">
        <v>576</v>
      </c>
      <c r="I20" s="9">
        <f t="shared" si="0"/>
        <v>315.5</v>
      </c>
      <c r="J20" s="10">
        <f t="shared" si="1"/>
        <v>0</v>
      </c>
      <c r="K20" s="11">
        <f t="shared" si="2"/>
        <v>100</v>
      </c>
    </row>
    <row r="21" spans="1:11" ht="19.149999999999999" customHeight="1" x14ac:dyDescent="0.25">
      <c r="A21" s="5"/>
      <c r="B21" s="5"/>
      <c r="C21" s="5"/>
      <c r="D21" s="7">
        <v>121</v>
      </c>
      <c r="E21" s="15" t="s">
        <v>22</v>
      </c>
      <c r="F21" s="9">
        <v>1958.9</v>
      </c>
      <c r="G21" s="9">
        <v>1298.8</v>
      </c>
      <c r="H21" s="9">
        <v>1298.71</v>
      </c>
      <c r="I21" s="9">
        <f t="shared" si="0"/>
        <v>660.19</v>
      </c>
      <c r="J21" s="10">
        <f t="shared" si="1"/>
        <v>8.9999999999918145E-2</v>
      </c>
      <c r="K21" s="11">
        <f t="shared" si="2"/>
        <v>99.993070526639983</v>
      </c>
    </row>
    <row r="22" spans="1:11" ht="39.75" customHeight="1" x14ac:dyDescent="0.25">
      <c r="A22" s="5"/>
      <c r="B22" s="5"/>
      <c r="C22" s="5"/>
      <c r="D22" s="7">
        <v>122</v>
      </c>
      <c r="E22" s="15" t="s">
        <v>23</v>
      </c>
      <c r="F22" s="9">
        <v>1563.3</v>
      </c>
      <c r="G22" s="9">
        <v>938.5</v>
      </c>
      <c r="H22" s="9">
        <v>938.42399999999998</v>
      </c>
      <c r="I22" s="9">
        <f t="shared" si="0"/>
        <v>624.87599999999998</v>
      </c>
      <c r="J22" s="10">
        <f t="shared" si="1"/>
        <v>7.6000000000021828E-2</v>
      </c>
      <c r="K22" s="11">
        <f t="shared" si="2"/>
        <v>99.991901971230689</v>
      </c>
    </row>
    <row r="23" spans="1:11" ht="36" customHeight="1" x14ac:dyDescent="0.25">
      <c r="A23" s="5"/>
      <c r="B23" s="5"/>
      <c r="C23" s="5"/>
      <c r="D23" s="7">
        <v>124</v>
      </c>
      <c r="E23" s="15" t="s">
        <v>24</v>
      </c>
      <c r="F23" s="9">
        <v>1047.9000000000001</v>
      </c>
      <c r="G23" s="9">
        <v>597.9</v>
      </c>
      <c r="H23" s="9">
        <v>597.87099999999998</v>
      </c>
      <c r="I23" s="9">
        <f t="shared" si="0"/>
        <v>450.02900000000011</v>
      </c>
      <c r="J23" s="10">
        <f t="shared" si="1"/>
        <v>2.8999999999996362E-2</v>
      </c>
      <c r="K23" s="11">
        <f t="shared" si="2"/>
        <v>99.995149690583702</v>
      </c>
    </row>
    <row r="24" spans="1:11" ht="36" customHeight="1" x14ac:dyDescent="0.25">
      <c r="A24" s="5"/>
      <c r="B24" s="5"/>
      <c r="C24" s="5"/>
      <c r="D24" s="7">
        <v>131</v>
      </c>
      <c r="E24" s="15" t="s">
        <v>25</v>
      </c>
      <c r="F24" s="9">
        <v>3063.3</v>
      </c>
      <c r="G24" s="9">
        <v>2554.3000000000002</v>
      </c>
      <c r="H24" s="9">
        <v>2554.223</v>
      </c>
      <c r="I24" s="9">
        <f t="shared" si="0"/>
        <v>509.07700000000023</v>
      </c>
      <c r="J24" s="10">
        <f t="shared" si="1"/>
        <v>7.7000000000225555E-2</v>
      </c>
      <c r="K24" s="11">
        <f t="shared" si="2"/>
        <v>99.996985475472727</v>
      </c>
    </row>
    <row r="25" spans="1:11" ht="39.75" customHeight="1" x14ac:dyDescent="0.25">
      <c r="A25" s="5"/>
      <c r="B25" s="5"/>
      <c r="C25" s="5"/>
      <c r="D25" s="7">
        <v>135</v>
      </c>
      <c r="E25" s="15" t="s">
        <v>26</v>
      </c>
      <c r="F25" s="9">
        <v>456.6</v>
      </c>
      <c r="G25" s="9">
        <v>366.8</v>
      </c>
      <c r="H25" s="9">
        <v>366.76799999999997</v>
      </c>
      <c r="I25" s="9">
        <f t="shared" si="0"/>
        <v>89.83200000000005</v>
      </c>
      <c r="J25" s="10">
        <f t="shared" si="1"/>
        <v>3.2000000000039108E-2</v>
      </c>
      <c r="K25" s="11">
        <f t="shared" si="2"/>
        <v>99.991275899672843</v>
      </c>
    </row>
    <row r="26" spans="1:11" ht="32.25" customHeight="1" x14ac:dyDescent="0.25">
      <c r="A26" s="5"/>
      <c r="B26" s="5"/>
      <c r="C26" s="5"/>
      <c r="D26" s="7">
        <v>144</v>
      </c>
      <c r="E26" s="8" t="s">
        <v>31</v>
      </c>
      <c r="F26" s="9">
        <v>944</v>
      </c>
      <c r="G26" s="9">
        <v>944</v>
      </c>
      <c r="H26" s="9">
        <v>943.923</v>
      </c>
      <c r="I26" s="9">
        <f t="shared" si="0"/>
        <v>7.6999999999998181E-2</v>
      </c>
      <c r="J26" s="10">
        <f t="shared" si="1"/>
        <v>7.6999999999998181E-2</v>
      </c>
      <c r="K26" s="11">
        <f t="shared" si="2"/>
        <v>99.991843220338978</v>
      </c>
    </row>
    <row r="27" spans="1:11" ht="19.149999999999999" customHeight="1" x14ac:dyDescent="0.25">
      <c r="A27" s="5"/>
      <c r="B27" s="5"/>
      <c r="C27" s="5"/>
      <c r="D27" s="7">
        <v>149</v>
      </c>
      <c r="E27" s="15" t="s">
        <v>27</v>
      </c>
      <c r="F27" s="9">
        <v>672</v>
      </c>
      <c r="G27" s="9">
        <v>672</v>
      </c>
      <c r="H27" s="9">
        <v>671.92</v>
      </c>
      <c r="I27" s="9">
        <f t="shared" si="0"/>
        <v>8.0000000000040927E-2</v>
      </c>
      <c r="J27" s="10">
        <f t="shared" si="1"/>
        <v>8.0000000000040927E-2</v>
      </c>
      <c r="K27" s="11">
        <f t="shared" si="2"/>
        <v>99.988095238095227</v>
      </c>
    </row>
    <row r="28" spans="1:11" ht="43.5" customHeight="1" x14ac:dyDescent="0.25">
      <c r="A28" s="5"/>
      <c r="B28" s="5"/>
      <c r="C28" s="5"/>
      <c r="D28" s="7">
        <v>158</v>
      </c>
      <c r="E28" s="15" t="s">
        <v>28</v>
      </c>
      <c r="F28" s="9">
        <v>974.1</v>
      </c>
      <c r="G28" s="9">
        <v>188.1</v>
      </c>
      <c r="H28" s="9">
        <v>188.02199999999999</v>
      </c>
      <c r="I28" s="9">
        <f t="shared" si="0"/>
        <v>786.07799999999997</v>
      </c>
      <c r="J28" s="10">
        <f t="shared" si="1"/>
        <v>7.8000000000002956E-2</v>
      </c>
      <c r="K28" s="16">
        <f t="shared" si="2"/>
        <v>99.958532695374799</v>
      </c>
    </row>
    <row r="29" spans="1:11" ht="19.149999999999999" customHeight="1" x14ac:dyDescent="0.25">
      <c r="A29" s="5"/>
      <c r="B29" s="5"/>
      <c r="C29" s="5"/>
      <c r="D29" s="7">
        <v>159</v>
      </c>
      <c r="E29" s="15" t="s">
        <v>29</v>
      </c>
      <c r="F29" s="9">
        <v>1385.5</v>
      </c>
      <c r="G29" s="9">
        <v>1385.5</v>
      </c>
      <c r="H29" s="9">
        <v>1385.4590000000001</v>
      </c>
      <c r="I29" s="9">
        <f t="shared" si="0"/>
        <v>4.0999999999939973E-2</v>
      </c>
      <c r="J29" s="10">
        <f t="shared" si="1"/>
        <v>4.0999999999939973E-2</v>
      </c>
      <c r="K29" s="11">
        <f t="shared" si="2"/>
        <v>99.997040779501987</v>
      </c>
    </row>
    <row r="30" spans="1:11" s="13" customFormat="1" ht="45.75" customHeight="1" x14ac:dyDescent="0.25">
      <c r="A30" s="14"/>
      <c r="B30" s="14"/>
      <c r="C30" s="14"/>
      <c r="D30" s="7">
        <v>161</v>
      </c>
      <c r="E30" s="15" t="s">
        <v>34</v>
      </c>
      <c r="F30" s="9">
        <v>195.8</v>
      </c>
      <c r="G30" s="9">
        <v>195.8</v>
      </c>
      <c r="H30" s="9">
        <v>195.8</v>
      </c>
      <c r="I30" s="9">
        <f t="shared" si="0"/>
        <v>0</v>
      </c>
      <c r="J30" s="10">
        <f t="shared" si="1"/>
        <v>0</v>
      </c>
      <c r="K30" s="11">
        <f t="shared" si="2"/>
        <v>100</v>
      </c>
    </row>
    <row r="31" spans="1:11" s="2" customFormat="1" ht="36.75" customHeight="1" x14ac:dyDescent="0.25">
      <c r="A31" s="5"/>
      <c r="B31" s="5">
        <v>3</v>
      </c>
      <c r="C31" s="5">
        <v>15</v>
      </c>
      <c r="D31" s="7">
        <v>414</v>
      </c>
      <c r="E31" s="15" t="s">
        <v>30</v>
      </c>
      <c r="F31" s="9">
        <v>3480</v>
      </c>
      <c r="G31" s="9">
        <v>3336.5</v>
      </c>
      <c r="H31" s="9">
        <v>3336.41</v>
      </c>
      <c r="I31" s="9">
        <f t="shared" ref="I31" si="4">F31-H31</f>
        <v>143.59000000000015</v>
      </c>
      <c r="J31" s="10">
        <f t="shared" ref="J31" si="5">G31-H31</f>
        <v>9.0000000000145519E-2</v>
      </c>
      <c r="K31" s="11">
        <f t="shared" ref="K31" si="6">H31/G31*100</f>
        <v>99.997302562565565</v>
      </c>
    </row>
    <row r="32" spans="1:11" x14ac:dyDescent="0.25">
      <c r="A32" s="5"/>
      <c r="B32" s="5"/>
      <c r="C32" s="5"/>
      <c r="D32" s="5"/>
      <c r="E32" s="8" t="s">
        <v>32</v>
      </c>
      <c r="F32" s="9">
        <f>SUM(F17:F31)</f>
        <v>52008.000000000007</v>
      </c>
      <c r="G32" s="9">
        <f t="shared" ref="G32:J32" si="7">SUM(G17:G31)</f>
        <v>38504.700000000004</v>
      </c>
      <c r="H32" s="9">
        <f t="shared" si="7"/>
        <v>38503.91399999999</v>
      </c>
      <c r="I32" s="9">
        <f t="shared" si="7"/>
        <v>13504.086000000001</v>
      </c>
      <c r="J32" s="9">
        <f t="shared" si="7"/>
        <v>0.7860000000012235</v>
      </c>
      <c r="K32" s="11">
        <f t="shared" si="2"/>
        <v>99.997958690757187</v>
      </c>
    </row>
    <row r="35" spans="1:10" x14ac:dyDescent="0.25">
      <c r="A35" s="17" t="s">
        <v>33</v>
      </c>
      <c r="B35" s="18"/>
      <c r="C35" s="18"/>
      <c r="D35" s="18"/>
      <c r="E35" s="18"/>
      <c r="F35" s="18"/>
      <c r="G35" s="18"/>
      <c r="H35" s="18"/>
      <c r="I35" s="18"/>
      <c r="J35" s="18"/>
    </row>
  </sheetData>
  <mergeCells count="17">
    <mergeCell ref="F6:G6"/>
    <mergeCell ref="A7:E7"/>
    <mergeCell ref="F7:G7"/>
    <mergeCell ref="A3:M3"/>
    <mergeCell ref="A4:M4"/>
    <mergeCell ref="A35:J35"/>
    <mergeCell ref="F8:G8"/>
    <mergeCell ref="A12:D12"/>
    <mergeCell ref="E12:E13"/>
    <mergeCell ref="F9:G9"/>
    <mergeCell ref="I12:J12"/>
    <mergeCell ref="A8:E8"/>
    <mergeCell ref="A6:E6"/>
    <mergeCell ref="F12:G12"/>
    <mergeCell ref="A5:E5"/>
    <mergeCell ref="F5:G5"/>
    <mergeCell ref="A9:E9"/>
  </mergeCells>
  <pageMargins left="0.39370078740157483" right="0.19685039370078741" top="0.78740157480314954" bottom="0.19685039370078741" header="0.5" footer="0.5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2025-03-18T10:13:15Z</dcterms:created>
  <dcterms:modified xsi:type="dcterms:W3CDTF">2025-07-23T05:16:56Z</dcterms:modified>
</cp:coreProperties>
</file>