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каз" sheetId="2" r:id="rId1"/>
  </sheets>
  <definedNames>
    <definedName name="_xlnm._FilterDatabase" localSheetId="0" hidden="1">каз!$B$1:$B$437</definedName>
    <definedName name="_xlnm.Print_Titles" localSheetId="0">каз!$7:$9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80" i="2" l="1"/>
  <c r="L252" i="2"/>
  <c r="L247" i="2"/>
  <c r="L160" i="2"/>
  <c r="H113" i="2"/>
  <c r="L100" i="2"/>
  <c r="H76" i="2"/>
  <c r="L66" i="2" l="1"/>
  <c r="L34" i="2"/>
  <c r="E429" i="2" l="1"/>
  <c r="E426" i="2"/>
  <c r="E423" i="2"/>
  <c r="E415" i="2"/>
  <c r="E411" i="2"/>
  <c r="H410" i="2"/>
  <c r="H409" i="2"/>
  <c r="H408" i="2"/>
  <c r="H407" i="2"/>
  <c r="H406" i="2"/>
  <c r="H413" i="2"/>
  <c r="H414" i="2"/>
  <c r="E399" i="2"/>
  <c r="E388" i="2"/>
  <c r="E385" i="2"/>
  <c r="K384" i="2"/>
  <c r="K383" i="2"/>
  <c r="D351" i="2" l="1"/>
  <c r="C351" i="2"/>
  <c r="E351" i="2" l="1"/>
  <c r="H324" i="2" l="1"/>
  <c r="H325" i="2"/>
  <c r="H326" i="2"/>
  <c r="H327" i="2"/>
  <c r="H328" i="2"/>
  <c r="H329" i="2"/>
  <c r="H330" i="2"/>
  <c r="H331" i="2"/>
  <c r="H332" i="2"/>
  <c r="H334" i="2"/>
  <c r="H335" i="2"/>
  <c r="H337" i="2"/>
  <c r="H338" i="2"/>
  <c r="H339" i="2"/>
  <c r="H340" i="2"/>
  <c r="H342" i="2"/>
  <c r="H343" i="2"/>
  <c r="H345" i="2"/>
  <c r="H323" i="2"/>
  <c r="H303" i="2"/>
  <c r="H304" i="2"/>
  <c r="H305" i="2"/>
  <c r="H306" i="2"/>
  <c r="H307" i="2"/>
  <c r="H308" i="2"/>
  <c r="H309" i="2"/>
  <c r="H310" i="2"/>
  <c r="H311" i="2"/>
  <c r="H312" i="2"/>
  <c r="H313" i="2"/>
  <c r="H314" i="2"/>
  <c r="H302" i="2"/>
  <c r="H301" i="2"/>
  <c r="H300" i="2"/>
  <c r="E275" i="2" l="1"/>
  <c r="E272" i="2"/>
  <c r="H271" i="2"/>
  <c r="H270" i="2"/>
  <c r="H269" i="2"/>
  <c r="E267" i="2"/>
  <c r="K249" i="2"/>
  <c r="K244" i="2"/>
  <c r="D225" i="2"/>
  <c r="C225" i="2"/>
  <c r="H214" i="2"/>
  <c r="H213" i="2"/>
  <c r="H212" i="2"/>
  <c r="H211" i="2"/>
  <c r="H210" i="2"/>
  <c r="H206" i="2"/>
  <c r="H205" i="2"/>
  <c r="H204" i="2"/>
  <c r="H203" i="2"/>
  <c r="H202" i="2"/>
  <c r="H201" i="2"/>
  <c r="H197" i="2"/>
  <c r="H196" i="2"/>
  <c r="H195" i="2"/>
  <c r="H194" i="2"/>
  <c r="H193" i="2"/>
  <c r="H192" i="2"/>
  <c r="H191" i="2"/>
  <c r="H190" i="2"/>
  <c r="H189" i="2"/>
  <c r="H188" i="2"/>
  <c r="H187" i="2"/>
  <c r="H186" i="2"/>
  <c r="H185" i="2"/>
  <c r="H184" i="2"/>
  <c r="H183" i="2"/>
  <c r="H180" i="2"/>
  <c r="H179" i="2"/>
  <c r="H178" i="2"/>
  <c r="H177" i="2"/>
  <c r="H176" i="2"/>
  <c r="H175" i="2"/>
  <c r="K172" i="2"/>
  <c r="K171" i="2"/>
  <c r="K170" i="2"/>
  <c r="K169" i="2"/>
  <c r="K168" i="2"/>
  <c r="K167" i="2"/>
  <c r="K166" i="2"/>
  <c r="K165" i="2"/>
  <c r="K164" i="2"/>
  <c r="K162" i="2"/>
  <c r="K159" i="2"/>
  <c r="K152" i="2"/>
  <c r="K151" i="2"/>
  <c r="K150" i="2"/>
  <c r="K149" i="2"/>
  <c r="K148" i="2"/>
  <c r="K142" i="2"/>
  <c r="H138" i="2"/>
  <c r="H137" i="2"/>
  <c r="H136" i="2"/>
  <c r="H127" i="2"/>
  <c r="H126" i="2"/>
  <c r="H125" i="2"/>
  <c r="K122" i="2"/>
  <c r="K119" i="2"/>
  <c r="K103" i="2"/>
  <c r="K102" i="2"/>
  <c r="H96" i="2"/>
  <c r="H95" i="2"/>
  <c r="H94" i="2"/>
  <c r="H93" i="2"/>
  <c r="H92" i="2"/>
  <c r="H91" i="2"/>
  <c r="H90" i="2"/>
  <c r="K83" i="2"/>
  <c r="K82" i="2"/>
  <c r="K81" i="2"/>
  <c r="K80" i="2"/>
  <c r="H75" i="2"/>
  <c r="H74" i="2"/>
  <c r="H73" i="2"/>
  <c r="K68" i="2"/>
  <c r="H64" i="2"/>
  <c r="H61" i="2" l="1"/>
  <c r="H60" i="2"/>
  <c r="H50" i="2"/>
  <c r="H48" i="2"/>
  <c r="H47" i="2"/>
  <c r="H46" i="2"/>
  <c r="K43" i="2"/>
  <c r="K42" i="2"/>
  <c r="K41" i="2"/>
  <c r="K40" i="2"/>
  <c r="K39" i="2"/>
  <c r="K38" i="2"/>
  <c r="K37" i="2"/>
  <c r="K36" i="2"/>
  <c r="K33" i="2"/>
  <c r="K32" i="2"/>
  <c r="K31" i="2"/>
  <c r="K30" i="2"/>
  <c r="K25" i="2"/>
  <c r="K24" i="2"/>
  <c r="K23" i="2"/>
  <c r="K22" i="2"/>
  <c r="K21" i="2"/>
  <c r="K20" i="2"/>
  <c r="K19" i="2"/>
  <c r="K18" i="2"/>
  <c r="K17" i="2"/>
  <c r="K16" i="2"/>
  <c r="H378" i="2" l="1"/>
  <c r="E376" i="2"/>
  <c r="H435" i="2" l="1"/>
  <c r="E433" i="2"/>
  <c r="H432" i="2"/>
  <c r="H431" i="2"/>
  <c r="H428" i="2"/>
  <c r="H425" i="2"/>
  <c r="L423" i="2" s="1"/>
  <c r="H421" i="2"/>
  <c r="E419" i="2"/>
  <c r="K418" i="2"/>
  <c r="K417" i="2"/>
  <c r="L415" i="2"/>
  <c r="E404" i="2"/>
  <c r="H403" i="2"/>
  <c r="H398" i="2"/>
  <c r="H397" i="2"/>
  <c r="H396" i="2"/>
  <c r="H395" i="2"/>
  <c r="H394" i="2"/>
  <c r="H393" i="2"/>
  <c r="H392" i="2"/>
  <c r="H391" i="2"/>
  <c r="H390" i="2"/>
  <c r="H387" i="2"/>
  <c r="H375" i="2"/>
  <c r="E373" i="2"/>
  <c r="H372" i="2"/>
  <c r="E370" i="2"/>
  <c r="H369" i="2"/>
  <c r="E366" i="2"/>
  <c r="H365" i="2"/>
  <c r="E362" i="2"/>
  <c r="H359" i="2"/>
  <c r="E357" i="2"/>
  <c r="H356" i="2"/>
  <c r="E354" i="2"/>
  <c r="K353" i="2"/>
  <c r="H350" i="2"/>
  <c r="H349" i="2"/>
  <c r="H348" i="2"/>
  <c r="E346" i="2"/>
  <c r="H321" i="2"/>
  <c r="H319" i="2"/>
  <c r="H317" i="2"/>
  <c r="E315" i="2"/>
  <c r="H299" i="2"/>
  <c r="H292" i="2"/>
  <c r="H291" i="2"/>
  <c r="H290" i="2"/>
  <c r="H289" i="2"/>
  <c r="H288" i="2"/>
  <c r="H287" i="2"/>
  <c r="H286" i="2"/>
  <c r="H285" i="2"/>
  <c r="H284" i="2"/>
  <c r="H283" i="2"/>
  <c r="H282" i="2"/>
  <c r="H281" i="2"/>
  <c r="H280" i="2"/>
  <c r="H279" i="2"/>
  <c r="H278" i="2"/>
  <c r="H277" i="2"/>
  <c r="H274" i="2"/>
  <c r="H266" i="2"/>
  <c r="E264" i="2"/>
  <c r="H263" i="2"/>
  <c r="E261" i="2"/>
  <c r="H260" i="2"/>
  <c r="E258" i="2"/>
  <c r="H257" i="2"/>
  <c r="E255" i="2"/>
  <c r="K254" i="2"/>
  <c r="H251" i="2"/>
  <c r="E247" i="2"/>
  <c r="K246" i="2"/>
  <c r="K245" i="2"/>
  <c r="H239" i="2"/>
  <c r="H238" i="2"/>
  <c r="H237" i="2"/>
  <c r="H236" i="2"/>
  <c r="E234" i="2"/>
  <c r="H233" i="2"/>
  <c r="H232" i="2"/>
  <c r="H231" i="2"/>
  <c r="H230" i="2"/>
  <c r="E228" i="2"/>
  <c r="K227" i="2"/>
  <c r="E225" i="2"/>
  <c r="H224" i="2"/>
  <c r="H223" i="2"/>
  <c r="H222" i="2"/>
  <c r="H221" i="2"/>
  <c r="H220" i="2"/>
  <c r="E218" i="2"/>
  <c r="H217" i="2"/>
  <c r="E215" i="2"/>
  <c r="H209" i="2"/>
  <c r="E207" i="2"/>
  <c r="E198" i="2"/>
  <c r="E181" i="2"/>
  <c r="E173" i="2"/>
  <c r="K158" i="2"/>
  <c r="K157" i="2"/>
  <c r="K156" i="2"/>
  <c r="K155" i="2"/>
  <c r="K154" i="2"/>
  <c r="K153" i="2"/>
  <c r="K146" i="2"/>
  <c r="E134" i="2"/>
  <c r="H133" i="2"/>
  <c r="H132" i="2"/>
  <c r="H131" i="2"/>
  <c r="H130" i="2"/>
  <c r="E128" i="2"/>
  <c r="E123" i="2"/>
  <c r="L120" i="2"/>
  <c r="H112" i="2"/>
  <c r="H111" i="2"/>
  <c r="H110" i="2"/>
  <c r="H109" i="2"/>
  <c r="H108" i="2"/>
  <c r="H107" i="2"/>
  <c r="H106" i="2"/>
  <c r="H105" i="2"/>
  <c r="E100" i="2"/>
  <c r="H99" i="2"/>
  <c r="H98" i="2"/>
  <c r="E88" i="2"/>
  <c r="H87" i="2"/>
  <c r="H86" i="2"/>
  <c r="E84" i="2"/>
  <c r="L77" i="2"/>
  <c r="H72" i="2"/>
  <c r="H71" i="2"/>
  <c r="E69" i="2"/>
  <c r="E66" i="2"/>
  <c r="H65" i="2"/>
  <c r="E62" i="2"/>
  <c r="H59" i="2"/>
  <c r="E57" i="2"/>
  <c r="H56" i="2"/>
  <c r="E54" i="2"/>
  <c r="H53" i="2"/>
  <c r="E51" i="2"/>
  <c r="E44" i="2"/>
  <c r="K28" i="2"/>
  <c r="K27" i="2"/>
  <c r="K26" i="2"/>
  <c r="E380" i="2" l="1"/>
  <c r="E160" i="2"/>
  <c r="E34" i="2"/>
  <c r="E77" i="2"/>
  <c r="E120" i="2"/>
  <c r="E252" i="2"/>
</calcChain>
</file>

<file path=xl/sharedStrings.xml><?xml version="1.0" encoding="utf-8"?>
<sst xmlns="http://schemas.openxmlformats.org/spreadsheetml/2006/main" count="781" uniqueCount="418">
  <si>
    <t>%</t>
  </si>
  <si>
    <t>Бюджетная программа 037
"Стабилизация и улучшение качества окружающей среды"</t>
  </si>
  <si>
    <t>Показатели прямого результата</t>
  </si>
  <si>
    <t>км</t>
  </si>
  <si>
    <t>млн.га</t>
  </si>
  <si>
    <t>га</t>
  </si>
  <si>
    <t>млн. м3</t>
  </si>
  <si>
    <t>Цель 3.2. «Повышение эффективности использования водных ресурсов»</t>
  </si>
  <si>
    <t>га.</t>
  </si>
  <si>
    <t>тонн</t>
  </si>
  <si>
    <t>бірл.</t>
  </si>
  <si>
    <t>Төленген мүшелік жарналардың саны</t>
  </si>
  <si>
    <t>Тікелей нәтиже көрсеткіштері</t>
  </si>
  <si>
    <t>мың теңге</t>
  </si>
  <si>
    <t>Бюджеттік бағдарлама 164 «Мемлекеттік қызметшілердің біліктілігін арттыруын қамтамасыз ету»</t>
  </si>
  <si>
    <t>Қайта даярлаудан өткен мемлекеттік қызметшілердің саны</t>
  </si>
  <si>
    <t>Біліктілігін арттырудан өткен мемлекеттік қызметшілердің саны</t>
  </si>
  <si>
    <t>Бюджеттік бағдарлама 138 «Мемлекеттік қызметшілердің біліктілігін арттыруын қамтамасыз ету»</t>
  </si>
  <si>
    <t>бірлік</t>
  </si>
  <si>
    <t>Базалық қаржыландырумен қамтамасыз етілген ғылыми және ғылыми-техникалық қызмет субъектілерінің саны</t>
  </si>
  <si>
    <t>Бюджеттік бағдарлама 131   «Ғылыми және (немесе) ғылыми-техникалық қызмет субъектілерін базалық қаржыландыруды қамтамасыз ету»</t>
  </si>
  <si>
    <t>Қатысқан халықаралық іс-шаралар саны (форумдар, конференциялар, семинарлар және т. б.)</t>
  </si>
  <si>
    <t>Бюджеттік бағдарлама 101   «Өкілдік шығындарға арналған қаражат есебінен іс-шаралар өткізу»</t>
  </si>
  <si>
    <t>Бөлінетін бюджеттік бағдарламалар (101, 105, 131, 138, 164 бюджеттік бағдарламалар)</t>
  </si>
  <si>
    <t>Көрсетілетін мемлекеттік қызметтердің саны</t>
  </si>
  <si>
    <t>Экология, геология және табиғи ресурстар саласындағы халықаралық экологиялық конвенцияларды іске асыру шеңберінде әзірленген ұлттық баяндамалар саны</t>
  </si>
  <si>
    <t>кіші бағдарлама 123  «Ағымдағы әкімшілік шығыстар»</t>
  </si>
  <si>
    <t>Ақпараттандыру саласында сатып алынған активтердің саны</t>
  </si>
  <si>
    <t>Сатып алынатын су құралдарының саны</t>
  </si>
  <si>
    <t>Сатып алынатын көлік құралдарының саны</t>
  </si>
  <si>
    <t>Сатып алынатын жабдықтар мен негізгі құралдар саны</t>
  </si>
  <si>
    <t>кіші бағдарлама 111  «Қазақстан Республикасы Экология, Геология және табиғи ресурстар министрлігінің күрделі шығыстары»</t>
  </si>
  <si>
    <t>Ақпараттық-коммуникациялық жабдықты сатып алу саны</t>
  </si>
  <si>
    <t>кіші бағдарлама 106  «Қазақстан Республикасы Экология, Геология және табиғи ресурстар министрлігінің ведомстволық бағыныстағы ұйымдарының күрделі шығыстары»</t>
  </si>
  <si>
    <t>ҚР ЭГТРМ қамтмасыз ету үшін сатып алынған шығыс материалдардың саны</t>
  </si>
  <si>
    <t>Аппараттық-бағдарламалық құралдарға жүйелік-техникалық қызмет көрсету бойынша қызметтердің саны</t>
  </si>
  <si>
    <t>1С бухгалтерия  орнату және сүйемелдеу бойынша қызметтер (1С платформасындағы "Бюджет" конфигурациясы)</t>
  </si>
  <si>
    <t>Сатып алынатын картридждер саны</t>
  </si>
  <si>
    <t>Интернетке қол жеткізу қызметтері</t>
  </si>
  <si>
    <t>Картридждерді толықтыру қызметтер</t>
  </si>
  <si>
    <t>кіші бағдарлама 104  «Ақпараттық жүйелердің жұмыс істеуін қамтамасыз ету және мемлекеттік органды ақпараттық-техникалық қамтамасыз ету»</t>
  </si>
  <si>
    <t>Техникалық персоналдың саны</t>
  </si>
  <si>
    <t>кіші бағдарлама 100  «Экология, геология және табиғи ресурстар саласындағы уәкілетті органның қызметін қамтамасыз ету»</t>
  </si>
  <si>
    <t>млн.тонна</t>
  </si>
  <si>
    <t>Нормативтік ластаушы заттардың көлемі:</t>
  </si>
  <si>
    <t>Түпкілікті нәтиже көрсеткіштері</t>
  </si>
  <si>
    <t>Бюджеттік бағдарлама 001  "Экология, геология және табиғи ресурстар саласындағы қызметті үйлестіру бойынша көрсететін қызметтер"</t>
  </si>
  <si>
    <t>Мемлекеттік органның функцияларын қамтамасыз етуге бағытталған бюджеттік бағдарламалар (001 бюджеттік бағдарлама)</t>
  </si>
  <si>
    <t>Ақмола облысы Целиноград ауданы Қажымұқан ауылына дейін айналма автожолдан Есіл өзенінің арнасын тереңдету, түзету және кеңейту</t>
  </si>
  <si>
    <t>Бюджеттік бағдарлама 133 «Қазақстан Республикасы Үкіметінің шұғыл шығындарға арналған резервінің есебінен іс-шаралар өткізуге арналған мемлекеттік басқарудың басқа деңгейлеріне берілетін нысаналы даму трансферттері»</t>
  </si>
  <si>
    <t>Бюджеттік бағдарлама 109
«Қазақстан Республикасы Үкіметінің шұғыл шығындарға арналған резервінің есебінен ағымдағы іс-шаралар өткізу»</t>
  </si>
  <si>
    <t>Сатып алынған негізгі құралдардың саны</t>
  </si>
  <si>
    <t>Бюджеттік бағдарлама 100
«Қазақстан Республикасы Үкіметінің төтенше резерві есебінен іс-шаралар өткізу»</t>
  </si>
  <si>
    <t>Қазақстан Республикасы Үкіметінің шұғыл шығындарға арналған резервінен бөлінген қаражаттар (100, 109 және 133 бюджеттік бағдарламалар)</t>
  </si>
  <si>
    <t>Стратегиялық бағыттардан тыс</t>
  </si>
  <si>
    <t>Салынып жатқан (реконструкцияланатын) Су шаруашылығы объектілерінің саны</t>
  </si>
  <si>
    <t>кіші бағдарлама 016  «Республикалық бюджет қаражатынан сыртқы қарыздарды бірлесіп қаржыландыру есебінен»</t>
  </si>
  <si>
    <t>кіші бағдарлама 004  «Cыртқы қарыздар есебiнен»</t>
  </si>
  <si>
    <t>2021 жылы ПУИД – 2 жобасының жасалған келісімшарттары бойынша орындалған жұмыстардың деңгейі (түбін, еңістерін, бөгеттерді, арналар мен коллекторлардың қырқасын жоспарлау)</t>
  </si>
  <si>
    <t>Бюджеттік бағдарлама 268
«Білім мен ғылыми зерттеулердің қолжетімділігін арттыру»</t>
  </si>
  <si>
    <t>Әзірленген ЖСҚ саны</t>
  </si>
  <si>
    <t>«Қарағанды обылысының Жезқазған қаласын сумен қамтамасыз ете отырып, Есқұла су құбырын салу» (№ 2 түзету)</t>
  </si>
  <si>
    <t>Су объектілерінің өткізу қабілетін ұлғайту және өңірдің елді мекендерін сумен қамтамасыз етуді арттыру үшін іске асырылатын жобалардың саны, оның ішінде:</t>
  </si>
  <si>
    <t>кіші бағдарлама  115  «Республикалық бюджет қаражаты есебінен облыстық бюджеттерге, республикалық маңызы бар қалалардың, астананың бюджеттеріне жерүсті су ресурстарын ұлғайтуға берілетін нысаналы даму»</t>
  </si>
  <si>
    <t>«Жамбыл облысының Қордай ауданында Қарақоңыз су қоймасын реконструкциялау» ЖСҚ әзірлеу</t>
  </si>
  <si>
    <t>«Жамбыл облысының Жуалы ауданында Теріс-Ащыбұлақ су қоймасын реконструкциялау» ЖСҚ әзірлеу</t>
  </si>
  <si>
    <t>«Астана су қоймасын толықтыруға арналған құрылыстар салу» ЖСҚ әзірлеу</t>
  </si>
  <si>
    <t>«Ақмола облысының Есіл өзенінде Есіл контрреттегішін салу» ЖСҚ әзірлеу</t>
  </si>
  <si>
    <t>Оңтүстік Қазақстан облысы, Түлкібас ауданының суару жүйесінің бірінші кезектегі магистралды арналарын қалпына келтіру және реконструкциялау</t>
  </si>
  <si>
    <t>Солтүстік Қазақстан облысындағы Есіл су құбырының авариялық учаскелерін реконструкциялау</t>
  </si>
  <si>
    <t>Солтүстік Қазақстан облысындағы Булаево топтық су құбырының авариялық учаскелерін реконструкциялау</t>
  </si>
  <si>
    <t>Салынып жатқан (қайта жаңартылатын) су шаруашылығы объектілерінің саны, оның ішінде:</t>
  </si>
  <si>
    <t>кіші бағдарлама  113   «Республикалық бюджет қаражаты есебінен сумен жабдықтау жүйесін, гидротехникалық құрылыстарды салу және реконструкциялау»</t>
  </si>
  <si>
    <t>Жобалардың саны</t>
  </si>
  <si>
    <t>кіші бағдарлама  106  «Республикалық бюджет қаражаты есебінен Түркістан облысы бюджетіне су шаруашылығы саласындағы су объектілеріне күрделі жөндеу жүргізуге нысаналы ағымдағы трансферттер»</t>
  </si>
  <si>
    <t xml:space="preserve">Трансшекаралық өзендерді пайдалану және қорғау саласындағы өткізілген талдау-зерттеу жұмыстарының саны </t>
  </si>
  <si>
    <t xml:space="preserve">Трансшекаралық өзендерді пайдалану және қорғау мәселелері бойынша шектес мемлекеттермен жұмыс топтары және үкіметаралық комиссиялардың отырыстарының өткізілгені туралы қол қойылған хаттамалардың саны </t>
  </si>
  <si>
    <t>Республикалық бюджет есебінен ұсталатын халықаралық ұйымдардың саны (Халықаралық су бағалау орталығы)</t>
  </si>
  <si>
    <t>кіші бағдарлама  105  «Су қатынастарын реттеу, трансшекаралық суларды ұтымды пайдалану және қорғау мәселелері бойынша шектес мемлекеттермен ынтымақтастықты ұйымдастыру»</t>
  </si>
  <si>
    <t>Су ресурстарын пайдалану және қорғау саласында жүргізілетін талдау-зерттеу жұмыстарының саны</t>
  </si>
  <si>
    <t>кіші бағдарлама  103  «Су ресурстарын қорғау және ұтымды пайдалану»</t>
  </si>
  <si>
    <t>Табиғатты қорғау мақсатында су жіберу көлемдері</t>
  </si>
  <si>
    <t>кіші бағдарлама  102  «Республикалық бюджет қаражаты есебінен табиғат қорғауға су жіберуді жүргізу»</t>
  </si>
  <si>
    <t xml:space="preserve">Қызмет көрсетілетін су шаруашылығы объектілерінің саны </t>
  </si>
  <si>
    <t>кіші бағдарлама 101  «Республикалық бюджет қаражаты есебінен сумен жабдықтауға байланысты емес трансшекаралық және республикалық су шаруашылығы құрылыстарын пайдалану және олардың техникалық жағдайын бақылау»</t>
  </si>
  <si>
    <t>Су шаруашылығы саласындағы нормативтік-әдістемелік құжаттамаларының саны</t>
  </si>
  <si>
    <t>кіші бағдарлама 100  «Су шаруашылығы саласындағы нормативтік-әдістемелік құжаттамамен қамтамасыз ету»</t>
  </si>
  <si>
    <t>Республикалық маңызы бар топтық су құбыры желілері жүргізілген елді мекендердің саны</t>
  </si>
  <si>
    <t>Бюджеттік бағдарлама 254
 "Су ресурстарын тиімді басқару"</t>
  </si>
  <si>
    <t>мың га</t>
  </si>
  <si>
    <t xml:space="preserve"> 24-ші нысаналы индикатор
 ПУИД – 2 жобасының жасалған келісімшарттары бойынша орындалған жұмыстардың деңгейі (түбін, еңістерін, бөгеттерді, арналар мен коллекторлардың қырқасын жоспарлау)</t>
  </si>
  <si>
    <t>23-ші нысаналы индикатор
Республикалық маңызы бар топтық су құбыры желілері жүргізілген елді мекендердің саны</t>
  </si>
  <si>
    <t xml:space="preserve"> мың га</t>
  </si>
  <si>
    <t xml:space="preserve"> 21-ші нысаналы индикатор
Сумен қамтамасыз етілген тұрақты суарылатын жерлердің ауданы
</t>
  </si>
  <si>
    <t>Іске асырылатын ғылыми-техникалық бағдарламалар саны</t>
  </si>
  <si>
    <t>кіші бағдарлама 101 «Ғылыми зерттеулер мен іс-шараларды бағдарламалық-нысаналы қаржыландыру»</t>
  </si>
  <si>
    <t>Балық шаруашылығы саласындағы қолданбалы ғылыми зерттеулермен қамтылған Қазақстан Республикасының халықаралық және Республикалық маңызы бар су ресурстарын өндіру үлесі</t>
  </si>
  <si>
    <t>Бюджеттік бағдарлама 267
«Білім мен ғылыми зерттеулердің қолжетімділігін арттыру»</t>
  </si>
  <si>
    <t>Халықты ағарту жөніндегі есептердің саны және оны Ұлытау тау массиві мен іргелес аумақтардың биологиялық әртүрлілігін сақтауға тарту</t>
  </si>
  <si>
    <t>Ұлытау ауданының жерлерін функционалдық аймақтарға бөлу және ландшафтық жоспарлау схемаларының саны</t>
  </si>
  <si>
    <t>Алматы облысының "Іле-Балқаш" МДҚ аумағына интродукцияланған жануарлар түрлерінің саны</t>
  </si>
  <si>
    <t>Ұлытау тау массивінің табиғи кешендерінің (өсімдіктер мен жануарлар дүниесі) және табиғи және тарихи-мәдени мұра объектілерінің қазіргі жай-күйін кешенді бағалау бойынша есептердің саны</t>
  </si>
  <si>
    <t>кіші бағдарлама 018 «Грант есебінен»</t>
  </si>
  <si>
    <t>кіші бағдарлама 006 «Республикалыќ бюджеттен грантты бірлесіп ќаржыландыру есебінен»</t>
  </si>
  <si>
    <t>«Іле-Балқаш» мемлекеттік табиғи резерватының аумағында тоғай мен Құланды реинтродукциялау-2021 жылы</t>
  </si>
  <si>
    <t>Бюджеттік бағдарлама 036
«Тұран жолбарысын жерсіндіру үшін жағдай жасау және Ұлытау тау алабының табиғи және тарихи-мәдени объектілерін сақтауға жәрдемдесу республикалық бюджет қаражаты есебінен»</t>
  </si>
  <si>
    <t>Негізгі құралдарға жататын сатып алынған техника мен тауарлардың саны</t>
  </si>
  <si>
    <t>мың кг</t>
  </si>
  <si>
    <t>Сапа сараптамасынан өткен орман тұқымдарының саны (тұқымның себу сапасын, олардың энтомологиялық және фитопатологиялық залалдану дәрежесін айқындау)</t>
  </si>
  <si>
    <t>мың дана</t>
  </si>
  <si>
    <t>дана</t>
  </si>
  <si>
    <t>Табиғат қорғау мекемелеріндегі ормандарды молықтыру алаңы</t>
  </si>
  <si>
    <t>млн. дана</t>
  </si>
  <si>
    <t>Балық шаруашылығы су айдындарына жіберілген балық шабақтарының саны</t>
  </si>
  <si>
    <t>Балық қорларының жай-күйін анықтау үшін әзірленген биологиялық негіздемелер саны</t>
  </si>
  <si>
    <t>Жануарлар дүниесі объектілерін алып қою лимитін айқындау үшін әзірленген биологиялық негіздемелердің саны</t>
  </si>
  <si>
    <t>Шаруашылықаралық аңшылық ісін ұйымдастыру жүргізілген аңшылық алқаптарының ауданы</t>
  </si>
  <si>
    <t>түрлері</t>
  </si>
  <si>
    <t>ақбөкендер</t>
  </si>
  <si>
    <t>Сақталуы, есепке алынуы және мониторингі бюджет қаражаты есебінен қамтамасыз етілген жануарлар түрлерінің саны, оның ішінде:</t>
  </si>
  <si>
    <t>кіші бағдарлама 102  «Жануарлар әлемі ресурстарын сақтау, өсімін молайту және тиімді пайдалануды қамтамасыз ету»</t>
  </si>
  <si>
    <t>Механикалық себу алаңы</t>
  </si>
  <si>
    <t>Жиналған Сексеуіл тұқымдарының көлемі</t>
  </si>
  <si>
    <t>Сексеуіл екпелерін құру жөніндегі жұмыстар үшін дайындалған топырақ алаңы</t>
  </si>
  <si>
    <t>Орман зиянкестері мен ауруларының өңделген ошақтарының ауданы</t>
  </si>
  <si>
    <t>Аумақты авиациялық күзетпен қамтамасыз етілген мемлекеттік орман қорының алаңы</t>
  </si>
  <si>
    <t>Орман орналастыру жүргізілген мемлекеттік орман қоры алаңы</t>
  </si>
  <si>
    <t>Тұқым қуалау сапалары жақсартылған, өсірілген отырғызу материалының саны</t>
  </si>
  <si>
    <t xml:space="preserve">Орман шаруашылығын жобалау жөніндегі жобалар саны </t>
  </si>
  <si>
    <t>Жасыл аймақ құру бойынша жобалар саны</t>
  </si>
  <si>
    <t>кіші бағдарлама 101  «Республикалық бюджет қаражаты есебінен орман ресурстарын сақтау, өсімін молайту және тиімді пайдалануды қамтамасыз ету»</t>
  </si>
  <si>
    <t>жинақ</t>
  </si>
  <si>
    <t>Табиғат қорғау мекемелері мемлекеттік инспекторларының сатып алынған нысанды киім-кешегінің саны</t>
  </si>
  <si>
    <t>Жолақтардың ені 4 метр болған кезде бір реттік жолақтарға ауыстырудағы минералдандырылған жолақтарға күтім жасау ұзындығы</t>
  </si>
  <si>
    <t>Ені 4 метрге дейін жайластырылған минералдандырылған жолақтардың ұзындығы</t>
  </si>
  <si>
    <t>Күтіп-бағудағы орман өрт сөндіру станцияларының саны</t>
  </si>
  <si>
    <t>Күтіп-бағудағы ведомстволық бағыныстағы мемлекеттік мекемелердің саны</t>
  </si>
  <si>
    <t>кіші бағдарлама 100 «Республикалық бюджет қаражаты есебінен табиғи қорық қоры нысандарын сақтауды қамтамасыз ету»</t>
  </si>
  <si>
    <t>сирек кездесетін және Құрып кету қаупі төнген түрлері</t>
  </si>
  <si>
    <t>балық аулау объектілері болып табылатын бағалы түрлері</t>
  </si>
  <si>
    <t>арқар</t>
  </si>
  <si>
    <t>қарақұйрық</t>
  </si>
  <si>
    <t>құлан</t>
  </si>
  <si>
    <t>тоғай Қызыл бұғы</t>
  </si>
  <si>
    <t>ақбөкен</t>
  </si>
  <si>
    <t>мың. га</t>
  </si>
  <si>
    <t>Бюджеттік бағдарлама 256
«Орман ресурстары мен жануарлар әлемін сақтау мен дамытуды басқару, қамтамасыз ету»</t>
  </si>
  <si>
    <t>19-ші нысаналы индикатор
Балық шаруашылығы саласындағы қолданбалы ғылыми зерттеулермен қамтылған Қазақстан Республикасының халықаралық және Республикалық маңызы бар су ресурстарын өндіру үлесі</t>
  </si>
  <si>
    <t>18-ші нысаналы индикатор
Орман шаруашылығы саласындағы ғылыми әзірлемелерді іс жүзінде қолданумен қамтылған орман алаңы</t>
  </si>
  <si>
    <t>17-ші нысаналы индикатор  балық ресурстарын және басқа да су жануарлары түрлерін сақтау:</t>
  </si>
  <si>
    <t>16-ші нысаналы индикатор 
Сирек кездесетін және азайып бара жатқан тұяқты жануарлар мен киіктер санының өсуі, оның ішінде:</t>
  </si>
  <si>
    <t xml:space="preserve">15-ші нысаналы индикатор 
Ерекше қорғалатын аумақтардағы және орман шаруашылығының мамандандырылған кәсіпорындар аумақтарындағы орманмен көмкерілген алқаптар алаңы (үдемелі қорытындымен)
</t>
  </si>
  <si>
    <t>Мақсат 3.1. Балық, орман ресурстарын, жануарлар дүниесі ресурстарын, табиғи-қорық қорының объектілерін сақтау, ұтымды пайдалану және өсімін молайту</t>
  </si>
  <si>
    <t>кіші бағдарлама 104 «Иесіз мұнай-газ және өздігінен төгілетін гидрогеологиялық ұңғымаларды жою және консервациялау»</t>
  </si>
  <si>
    <t>Сейсмо-мониторингті жүргізу бойынша посттар саны</t>
  </si>
  <si>
    <t>Жер асты суларының мониторингін жүргізу бойынша пункттердің саны</t>
  </si>
  <si>
    <t>Жер асты суларының мемлекеттік кадастрын жүргізу жөніндегі іс-шаралар саны</t>
  </si>
  <si>
    <t>кіші бағдарлама 103  «Минералдық-шикізат базасы мен жер қойнауын пайдалану, жерасты сулары және қауіпті геологиялық процестер мониторингi»</t>
  </si>
  <si>
    <t>Жобалау-сметалық құжаттамалардың саны</t>
  </si>
  <si>
    <t>Іздестіру, іздестіру-бағалау жұмыстарын жүргізу жөніндегі объектілер саны</t>
  </si>
  <si>
    <t>Өңірлік және Геологиялық-түсіру жұмыстарын жүргізу жөніндегі объектілер саны</t>
  </si>
  <si>
    <t>кіші бағдарлама 102 "Өңірлік, геологиялық түсіру, іздестіру-бағалау және іздестіру барлау жұмыстары"</t>
  </si>
  <si>
    <t>Бюджеттік бағдарлама 089
"Жер қойнауын ұтымды және кешенді пайдалануды және Қазақстан Республикасы аумағының геологиялық зерттелуін арттыру"</t>
  </si>
  <si>
    <t>2.1-мақсат «Қазақстан Республикасы аумағының геологиялық зерттелуін арттыру»</t>
  </si>
  <si>
    <t>2-стратегиялық бағыт "Қазақстан Республикасы аумағының геологиялық зерделенуін арттыру және минералдық-шикізат кешенін толықтыру" (089 бюджеттік бағдарлама)</t>
  </si>
  <si>
    <t>Бюджеттік бағдарлама 044
"Технологияларды және үздік практикаларды ілгерілету, бизнес пен инвестицияларды дамыту арқылы Қазақстанның "жасыл экономикаға" жылдам көшуіне ықпал ету"</t>
  </si>
  <si>
    <t>Су шығыны</t>
  </si>
  <si>
    <t>су деңгейі</t>
  </si>
  <si>
    <t>«Жалпы гидрологиялық сипаттамалар базасын» толықтыру үшін гидрологиялық мониторинг жүргізетін пункттер саны:</t>
  </si>
  <si>
    <t>Жайылымның өнімділігі</t>
  </si>
  <si>
    <t>дәнді дақылдар егістерінің жай-күйін бағалау</t>
  </si>
  <si>
    <t>Агрометеорологиялық мониторинг жүргізетін, оның ішінде негізгі бағыттар бойынша пункттер саны:</t>
  </si>
  <si>
    <t xml:space="preserve">Жер бетінің температурасы </t>
  </si>
  <si>
    <t xml:space="preserve">Ауаның атмосфералық қысымы </t>
  </si>
  <si>
    <t>Ауа райының жағдайы</t>
  </si>
  <si>
    <t xml:space="preserve">«Климат дерекқорын» толықтыру үшін  температураға және ауа ылғалдығына, желдің бағыты мен жылдамдығына, жауын саны мен қар бетінің биіктігіне метеорологиялық мониторинг жүргізетін орындар саны, оның ішінде негізгі бағыттар бойынша: </t>
  </si>
  <si>
    <t>102 «Гидрометеорологиялық мониторинг жүргізу» кіші бағдарлама</t>
  </si>
  <si>
    <t>Экспедициялық зерттеулермен қамтылған өңірлер саны</t>
  </si>
  <si>
    <t xml:space="preserve">Атмосфералық ауаның жай-күйін бақылаушы қызмет көрсетілетін пункттер саны  </t>
  </si>
  <si>
    <t>100  «Қоршаған ортаның жай-күйіне бақылау жүргізу» кіші бағдарлама</t>
  </si>
  <si>
    <t xml:space="preserve">гидрологиялық </t>
  </si>
  <si>
    <t xml:space="preserve">агрометеорологиялық мониторингпен </t>
  </si>
  <si>
    <t>метеорологиялық мониторинг</t>
  </si>
  <si>
    <t>атмосфералық ауаның ластану жағдайы туралы мониторингпен</t>
  </si>
  <si>
    <t>Республика аумағының мониторингпен қамтамасыз етілуі:</t>
  </si>
  <si>
    <t>Бюджеттік бағдарлама 039
«Гидрометеорологиялық және экологиялық мониторингті дамыту»</t>
  </si>
  <si>
    <t>Монреаль хаттамасымен реттелмейтін көздерден болған антропогендік шығарындылардың және парниктік газдар (ПГ) сіңіргіштері абсорбцияларының кадастры туралы әзірленген ұлттық баяндамалардың саны</t>
  </si>
  <si>
    <t>100 «БҰҰ климаттың өзгеруі жөніндегі Негіздемелік конвенциясының ережелерін және Киото хаттамасын орындау бойынша қызметтер» кіші бағдарлама</t>
  </si>
  <si>
    <t>Бюджеттік бағдарлама 038
"Парниктік газдар шығарындыларын азайту"</t>
  </si>
  <si>
    <t>Өндіріс және тұтыну қалдықтарының мемлекеттік кадастры бойынша басып шығарылған шолудың саны</t>
  </si>
  <si>
    <t xml:space="preserve">Өндіріс және тұтыну қалдықтарының мемлекеттік кадастры бойынша «ҚОҚ БАЖ» ақпараттық жүйесін сүйемелдеу шеңберінде деректер базасындағы табиғат пайдаланушылардың санын ұлғайту </t>
  </si>
  <si>
    <t>106 "Өндіріс және тұтыну қалдықтарының мемлекеттік кадастрының жүргізуін ұйымдастыру" кіші бағдарлама</t>
  </si>
  <si>
    <t>105 «Облыстық бюджеттерге, республикалық маңызы бар қалалардың, астананың бюджеттеріне республикалық бюджет қаражаты есебінен қоршаған ортаны қорғау объектілерін салуға және реконструкциялауға берілетін нысаналы даму трансферттері» кіші бағдарлама</t>
  </si>
  <si>
    <t>«ҚР Табиғи ресурстардың мемлекеттік кадастрлары» ақпараттық жүйесін сүйемелдеу шеңберінде деректер базасына орналастырылған экологиялық ақпарат бірлігінің саны</t>
  </si>
  <si>
    <t>102 «Қоршаған ортаны қорғау саласындағы ақпараттық қамтамасыздық мақсаттарын іске асыру бойынша қызметтер» кіші бағдарлама</t>
  </si>
  <si>
    <t>Қағаз тасымалдағыштардан электронды нысанға цифрланған экологиялық ақпараттардың  (ҚОӘБ материалдары, ҒЗЖ есептері, ӨЭБ, ИБҚ, және т. б.) саны.</t>
  </si>
  <si>
    <t>Орхус орталығының қызметі шеңберінде электрондық база мәліметтерінде экологиялық ақпараттық материалдардың (баспа сөз парақшасы, есептер, мақалалар және т.б.) саны</t>
  </si>
  <si>
    <t>100 «Халықаралық келісімдерді, конвенцияларды және хаттамаларды іске асыру шеңберінде іс-шараларды жүзеге асыру жөніндегі қызметтер» кіші бағдарламасы</t>
  </si>
  <si>
    <t>Мемлекеттік экологиялық ақпарат қорының дерекқорынан экологиялық ақпаратты тарату деңгейі</t>
  </si>
  <si>
    <t xml:space="preserve">атмосфералық ауаның ластану жағдайы туралы </t>
  </si>
  <si>
    <t xml:space="preserve">агрометеорологиялық </t>
  </si>
  <si>
    <t xml:space="preserve">метеорологиялық </t>
  </si>
  <si>
    <t>13-ші нысаналы индикатор
Республика аумағының мониторингпен қамтамасыз етілуі:</t>
  </si>
  <si>
    <t>11-ші нысаналы индикатор
 кадастрлардың бірыңғай жүйесіне енгізілген табиғи ресурстарды есепке алу объектілерінің үлесі</t>
  </si>
  <si>
    <t>10-ші нысаналы индикатор
мемлекеттік экологиялық ақпарат қорының дерекқорынан экологиялық ақпаратты тарату деңгейі</t>
  </si>
  <si>
    <t xml:space="preserve"> 9-ші нысаналы индикатор
Халықты ең озық қолжетімді техникалар (ОҚТ) және «Жасыл көпір» Әріптестік Бағдарламасы саласындағы ақпаратпен қамту</t>
  </si>
  <si>
    <t>7-ші нысаналы индикатор
«Тухлая балка» Ағынды суларды буландырғыш – тоғанның лай шөгінділерін тазалау үлесі</t>
  </si>
  <si>
    <t>6 -ші нысаналы индикатор
Қошқар-ата қалдық қоймасының қалпына келтірілетін алаңының үлесі</t>
  </si>
  <si>
    <t xml:space="preserve"> 5-ші нысаналы индикатор
иесіз қауіпті қалдықтарды басқару бойынша орындалған жұмыстардың үлесі</t>
  </si>
  <si>
    <t>4-ші нысаналы индикатор
қатты тұрмыстық қалдықтарды қайта өңдеу және кәдеге жарату үлесі</t>
  </si>
  <si>
    <t>3-ші нысаналы индикатор
өндіріс қалдықтарын түзуге қайта өңдеу және кәдеге жарату үлесі</t>
  </si>
  <si>
    <t>2-ші нысаналы индикатор
1990 жылмен салыстырғанда парниктік газдар шығарындыларының шекті көлемі</t>
  </si>
  <si>
    <t>млн. тонна</t>
  </si>
  <si>
    <t>-төгінділер</t>
  </si>
  <si>
    <t>-- шығарындылар</t>
  </si>
  <si>
    <t>1-ші нысаналы индикатор
Нормативті ластаушы заттардың көлемі:</t>
  </si>
  <si>
    <t>1.1-мақсат «Жасыл экономикаға» көшу үшін жағдайлар жасау"</t>
  </si>
  <si>
    <t>1-стратегиялық бағыт "Қоршаған ортаның сапасын жақсарту"
(037, 038, 039, 044 бюджеттік бағдарламалары)</t>
  </si>
  <si>
    <t>іс жүзінде</t>
  </si>
  <si>
    <t>жоспар</t>
  </si>
  <si>
    <t>Ескертпе, бюджеттік бағдарламалар көрсеткіштеріне қол жеткізілмеу себептері</t>
  </si>
  <si>
    <t>Түпкілікті және тікелей нәтижелер көрсеткіштерінің нәтижелеріне қол жеткізудің орташа мәні</t>
  </si>
  <si>
    <t>Түпкілікті нәтижелерге қол жеткізу</t>
  </si>
  <si>
    <t>Тікелей нәтижелерге қол жеткізу</t>
  </si>
  <si>
    <t>Шығыстар</t>
  </si>
  <si>
    <t>Өлшем бірлігі</t>
  </si>
  <si>
    <t>Мақсаттардың, нысаналы индикаторлардың, бюджеттік бағдарламалардың, кіші бағдарламалардың, тікелей және түпкілікті нәтижелер көрсеткіштерінің атауы</t>
  </si>
  <si>
    <t>      1. Мақсаттарға, нысаналы индикаторларға және бюджеттік бағдарламалар мен кіші бағдарламалардың көрсеткіштеріне қол жеткізу</t>
  </si>
  <si>
    <t>Нысан</t>
  </si>
  <si>
    <t>1-қосымша</t>
  </si>
  <si>
    <t>бойынша операциялық бағалау әдістемесіне</t>
  </si>
  <si>
    <t>Мақсаттарға қол жеткізу блогы</t>
  </si>
  <si>
    <t>-</t>
  </si>
  <si>
    <t>Саланың дамуын сипаттайтын макроиндикаторлар:</t>
  </si>
  <si>
    <t xml:space="preserve">  Бюджеттік бағдарламалар мен өзара байланысты нысаналы индикаторлар</t>
  </si>
  <si>
    <t>млрд. теңге</t>
  </si>
  <si>
    <t>Тұрғындардың тұрмыстың экологиялық сапасына қанағаттану деңгейі (республика бойынша)</t>
  </si>
  <si>
    <t>Геологиялық барлауға инвестициялар</t>
  </si>
  <si>
    <t xml:space="preserve">«Пайдалану бағыттары бойынша негізгі капиталға инвестициялар» (жекелеген қызмет түрлері бойынша)» </t>
  </si>
  <si>
    <t>Еңбек өнімділігінің өсуі, 2019 жылғы деңгейден 2019 жылдың бағасында өсу %-ы: «Орман және балық шаруашылығы»</t>
  </si>
  <si>
    <t>Негізгі капиталға инвестициялар, ЖІӨ-ден % «Орман және балық шаруашылығы»</t>
  </si>
  <si>
    <t>Магистральдық және тарату каналдарындағы су ысырабын азайту (каналдардың пайдалы әсер коэффициенті)</t>
  </si>
  <si>
    <t>Жамбыл облысы, Шу ауданы (5 172 га) «Ирригациялық-дренаждық жүйе» нысаны бойынша жұмыс қарқынының төмендігіне, техника мен жұмысшылардың тапшылығына, қызметкерлерге жалақы және бас мердігермен қосалқы мердігерлерге төлемдер бойынша берешектерге  «NTF Insaat Ticaret LTD Sirketi»  ЖШҚ филиалы (Түркия) келісім-шарт бұзылды. 05.03.2021 ж. бұзу туралы хабарлама сатып алу әдісімен қайта конкурс, Ұлттық сауда-саттық өткізілді. Келісімшарт 2022 жылдың 1 тоқсанында беріледі деп күтілуде.</t>
  </si>
  <si>
    <t>Қазақстан Республикасы Экология және табиғи ресурстар министрлігінің 2022 жылғы бюджеттік бағдарламаларымен мақсаттардың, нысаналы индикаторлардың өзара байланысы туралы ақпарат</t>
  </si>
  <si>
    <t>тонна</t>
  </si>
  <si>
    <t>Подпрограмма 103 "Ликвидация природных и техногенных загрязнений"</t>
  </si>
  <si>
    <t xml:space="preserve">га </t>
  </si>
  <si>
    <t>ҚР Президентінің 2010 жылғы 19 наурыздағы № 954 Жарлығына сәйкес іске асырылатын орталық мемлекеттік және жергілікті атқарушы органдар қызметінің тиімділігін жыл сайынғы бағалау жүйесі шеңберінде жүргізілген орталық мемлекеттік және жергілікті атқарушы органдар қызметінің нәтижелілігін бағалау қорытындыларына сәйкес нысаналы индикатор 56,7% -. құрады. ҚР жоғары аудиторлық палатасы (бұрын – Республикалық бюджеттің атқарылуын бақылау жөніндегі есеп комитеті) жүргізетін әлеуметтанулық сауалнама нысанында сауалнамаға қатысушылардың "қанағаттанарлықсыз" жауабының факторлары мен себептерін ашатын қосымша (тереңдетілген) сұрақтар көзделмеген, Министрліктің қорытынды жасап, оларды жою немесе барынша азайту жөнінде тиісті жұмыс жүргізуінің себептері жоқ.
Яғни, көрсеткішті есептеу әдістемесі Министрліктің жұмысын динамикада толық бағаламайды, өйткені сауалнама тек түпкілікті нәтижеге қызығушылық танытатын халықтың пікіріне бағытталған.</t>
  </si>
  <si>
    <t>Көрсетілген көрсеткіштер нормативтік-белгіленген болып табылады. Ластаушы заттардың шығарындылар мен төгінділердің нормативтік көлемі бойынша нысаналы индикаторлар бойынша көрсеткіш орындалды</t>
  </si>
  <si>
    <t xml:space="preserve">«Өндіріс қалдықтарын қайта өңдеу және кәдеге жарату үлесі» НИ 2022 жылдың қорытындысы бойынша 40,03% құрады, жоспар бойынша 40% (2021 ж. – 38,23%) </t>
  </si>
  <si>
    <r>
      <t>«Тұрмыстық қатты қалдықтардың түзілуіне оларды өңдеу және кәдеге жарату үлесі»</t>
    </r>
    <r>
      <rPr>
        <sz val="11"/>
        <color theme="1"/>
        <rFont val="Times New Roman"/>
        <family val="1"/>
        <charset val="204"/>
      </rPr>
      <t xml:space="preserve"> НИ 2022 жылдың қорытындысы бойынша 25,4% құрады, жоспар бойынша 24% </t>
    </r>
    <r>
      <rPr>
        <i/>
        <sz val="11"/>
        <color theme="1"/>
        <rFont val="Times New Roman"/>
        <family val="1"/>
        <charset val="204"/>
      </rPr>
      <t>(2021ж. – 21,1 %).</t>
    </r>
  </si>
  <si>
    <t>«Иесіз қауіпті қалдықтарды басқару бойынша орындалған жұмыстардың үлесі» НИ 2022 жылдың қорытындысы бойынша 52,9% құрады, жоспар бойынша 52,9% (2021ж. – 51,11 %).</t>
  </si>
  <si>
    <t xml:space="preserve">Маңғыстау облысы әкімдігінің ақпараты бойынша 2021-2022 жылдар аралығында 519 га (2021 ж. – 266,2 га, 2022 ж. – 253 га) қалпына келтірілді. Рекультивацияның жалпы ауданы 4279 га құрайды.
2022 жылы Маңғыстау облысының әкімдігі ЖСҚ түзетудің ұзаққа созылған үдерісіне байланысты жоспар бойынша 905 га орнына тек 253 га алаңда рекультивация жүргізді, бұл нысаналы индикатордың жоспарлы мәнге қол жеткізбеудің себебі болып табылады.
</t>
  </si>
  <si>
    <t xml:space="preserve">«Тухлая балка» ағынды суларды буландырғыш-тоғанның лай шөгінділерін тазарту үлесі» НИ 2022 жылдың қорытындысы бойынша 79,6% құрады, жоспар бойынша 79,6% (2021ж. – 30,6%).  </t>
  </si>
  <si>
    <t>8-нысаналы индикатор 
ЕҚТ бойынша анықтамалықтардың жобалары әзірленетін ең үздік қолжетімді техникаларды қолдану салаларын қамту</t>
  </si>
  <si>
    <t xml:space="preserve"> «ЕҚТ бойынша анықтамалықтардың жобалары әзірленетін ең үздік қолжетімді техникаларды қолдану салаларын қамту» НИ 2022 жылдың қорытындысы бойынша 24% құрады, жоспар бойынша 24% </t>
  </si>
  <si>
    <t>«Халықты ең озық қолжетімді техникалар (ЕҚТ) және «Жасыл көпір» әріптестік бағдарламасы саласындағы ақпаратпен қамту» НИ 2022 жылдың қорытындысы бойынша 4,19% құрады, жоспар бойынша 3,2% (2021ж. – 3,16%). 2022 жылы нысаналы индикатордың айтарлықтай өсуі балалар жылына арналып ұйымдастырылған ауқымды республикалық «Жасыл технологиялар балалардың көзімен» атты конкурсымен тікелей байланысты. Конкурсқа 4 жастан 17 жасқа дейінгі 700-ге жуық бала қатысты. Конкурс туралы ақпаратты таратудың негізгі көзі әлеуметтік желілер, БАҚ, сондай-ақ мақсатты жарнама болды, бұл өткен жылдармен салыстырғанда халықты жоғары деңгейде қамтуға үлкен ықпалын тигізді.</t>
  </si>
  <si>
    <t xml:space="preserve">«Мемлекеттiк экологиялық ақпарат қорының деректері базасынан экологиялық ақпараттың таралу деңгейі» НИ 2022 жылдың қорытындысы бойынша  0,23% құрады, жоспар бойынша 0,23% (2021ж. – 0,23%). </t>
  </si>
  <si>
    <t xml:space="preserve">«Кадастрлардың бірыңғай жүйесіне енгізілген табиғи ресурстарды есепке алу объектілерінің үлесі» НИ 2022 жылдың қорытындысы бойынша 83% құрады, жоспар - 83%, (2021ж.- 83%). </t>
  </si>
  <si>
    <t xml:space="preserve">12-ші нысаналы индикатор
Өткен жылмен салыстырғанда Қалдықтардың мемлекеттік кадастры кіші жүйесінің деректер базасындағы объектілер операторлары санының өсуі </t>
  </si>
  <si>
    <t xml:space="preserve"> «Өткен жылмен салыстырғанда Қалдықтардың мемлекеттік кадастры кіші жүйесінің деректер базасындағы объектілер операторлары санының өсуі» НИ 2022 жылдың қорытындысы бойынша 5% құрады, жоспар - 5%.</t>
  </si>
  <si>
    <t xml:space="preserve"> «Республика аумағының мониторингпен қамтамасыз етілуі» НИ 2022 жылдың қорытындысы бойынша:
метеорологиялық – 82,4%, жоспар бойынша 82,4% (2021ж. - 81 %);
агрометеорологиялық – 77,1%, жоспар бойынша -77,1% (2021ж. - 74,6 %);
гидрологиялық - 75,4%, жоспар бойынша - 75,4% (2021ж. – 75,4 %);
атмосфералық ауаның ластану жағдайы туралы – 86% құрады, жоспар бойынша - 86% (2021ж.- 82%).
</t>
  </si>
  <si>
    <t>2022 жылы кадастрлардың бірыңғай жүйесіне енгізілген табиғи ресурстарды есепке алу объектілерінің үлесі</t>
  </si>
  <si>
    <t>Өткен жылмен салыстырғанда Қалдықтардың мемлекеттік кадастры кіші жүйесінің деректер базасындағы объектілер операторлары санының өсуі</t>
  </si>
  <si>
    <t>«Қошқар-ата» қалдық қоймасының рекультивацияланатын алаң үлесі</t>
  </si>
  <si>
    <t>«Тухлая балка» ағынды суларды буландырғыш-тоғанның лай шөгінділерін тазарту үлесі</t>
  </si>
  <si>
    <t>2022 жылы өндіріс қалдықтарын түзуге қайта өңдеу және кәдеге жарату үлесі</t>
  </si>
  <si>
    <t>2022 жылы қатты тұрмыстық қалдықтарды қайта өңдеу және кәдеге жарату үлесі</t>
  </si>
  <si>
    <t>2022 жылы иесіз қауіпті қалдықтарды басқару бойынша орындалған жұмыстардың үлесі</t>
  </si>
  <si>
    <t>ЛШТТ есебін тапсыратын есепке алынған кәсіпорындардың саны (ластауыштардың шығарындылары мен тасымалының тіркелімі)</t>
  </si>
  <si>
    <t>Орхус орталығының қызметі шеңберінде біліктілігін арттыратын үкіметтік емес ұйымдар мамандарының, ЖОО оқытушыларының саны</t>
  </si>
  <si>
    <t>"Экологиялық ақпарат беру" мемлекеттік қызметін алу тәртібі туралы хабардар етілген жеке және заңды тұлғалардың саны</t>
  </si>
  <si>
    <r>
      <t xml:space="preserve"> 2022 жылы ЕҚТА, жануарлар дүниесі кадастры бойынша кадастрлық объектілердің </t>
    </r>
    <r>
      <rPr>
        <i/>
        <sz val="10"/>
        <rFont val="Times New Roman"/>
        <family val="1"/>
        <charset val="204"/>
      </rPr>
      <t>(аң аулау объектілері болып табылатын жануарлар түрлері бойынша; балық және басқа да су жануарлары бойынша)</t>
    </r>
    <r>
      <rPr>
        <sz val="10"/>
        <rFont val="Times New Roman"/>
        <family val="1"/>
        <charset val="204"/>
      </rPr>
      <t xml:space="preserve"> ұлғаюына байланысты асыра орындау қалыптасты.</t>
    </r>
  </si>
  <si>
    <t>Иесіз қауіпті қалдықтардың жойылатын/ жойылатын/ кәдеге жаратылатын / рекультивацияланатын объектілерінің саны</t>
  </si>
  <si>
    <t>Атырау қаласындағы "Квадрат" ағынды сулардың буландырғыш тоғанын тазарту көлемі</t>
  </si>
  <si>
    <t>2022 жылы қоршаған ортаны қорғаудың бірыңғай ақпараттық жүйесінде объектілер операторлары өндірістік экологиялық бақылау бойынша есептілік ұсынды, бұл жүйенің дерекқорындағы объектілер операторларының санын көбейтуге ықпал етті.</t>
  </si>
  <si>
    <t>Предельный уровень выбросов парниковых газов по отношению к 1990 году в 2022 году</t>
  </si>
  <si>
    <t xml:space="preserve">Бұл көрсеткішке қол жеткізу үшін UNFCCC ережелері мен шешімдеріне сәйкес әзірленетін көздерден антропогендік шығарындыларды және парниктік газдардың сіңіргіштерінің сіңірілуін түгендеу туралы Ұлттық есептен (Ұлттық есеп) есеп беру деректері қажет. 1995 жылғы 2 маусымдағы № FCCC/CP/1995/7/Add.1 БҰҰ-ның Климаттың өзгеруі туралы негіздемелік конвенциясының Тараптар Конференциясының шешіміне сәйкес деректер екі жыл артқа жылжумен жыл сайын ұсынылады. Осылайша, 2022 жылы 1990-2019 жылдарға арналған деректер берілді.
 Қазақстан Республикасының 1990-2022 жылдарға арналған ұлттық баяндамасына сәйкес. парниктік газдардың жалпы шығарындылары 1990 жылы 385 млн тонна СО2-экв, ал 2019 жылы 354,9 млн тонна CO2-экв. Осылайша, 2022жылы 1990 жылға қатысты парниктік газдар шығарындыларының шекті көлемі 92,2%-ды құрады және нысаналы индикаторда белгіленген көрсеткіштен аспады.
Нысаналы индикаторға қол жеткізілді.
</t>
  </si>
  <si>
    <t>Макроиндикатор «Геологиялық барлауға инвестициялар» (жоспар – 186 млрд.теңге) жер қойнауын пайдаланушылардың мерзімді есептерінің деректері бойынша қалыптастырылады. «Жер қойнауын пайдаланушылардың қатты пайдалы қазбаларды барлау және өндіру, кең таралған пайдалы қазбаларды өндіру жөніндегі операцияларды жүргізу кезінде есептерді ұсыну қағидаларын бекіту туралы» 2018 жылғы 24 мамырдағы №374 бұйрыққа сәйкес өткен жылғы орындалған жұмыстар бойынша кезеңдік есептер Министрліктің Геология комитетінің өңіраралық департаменттеріне 30 сәуірге дейін тапсырылады. Ақпаратты түпкілікті жинақтау ағымдағы жылғы. маусым айының басында жүзеге асырылады.</t>
  </si>
  <si>
    <t>14-ші нысаналы индикатор 
Аландағы геологиялық-геофизикалық ізденіспен қамту (мың шаршы км)</t>
  </si>
  <si>
    <t>«Аландағы геологиялық-геофизикалық ізденіспен қамту» НИ 2022 жылдың қорытындысы бойынша 1743,6 мың шаршы км. құрады, жоспар бойынша - 1743,6 мың шаршы км.</t>
  </si>
  <si>
    <t>мың шаршы км</t>
  </si>
  <si>
    <t>Бақылау желілерін оңтайландыру бойынша жүргізілген іс-шаралар саны</t>
  </si>
  <si>
    <t>Өздігінен төгілетін гидрогеологиялық ұңғымаларды жою бойынша әзірленген ЖСҚ саны</t>
  </si>
  <si>
    <t>Гидрогеологиялық ұңғымаларды жою және консервациялау</t>
  </si>
  <si>
    <t>Иесіз авариялық мұнай-газ ұңғымаларын жою бойынша әзірленген ЖСҚ саны</t>
  </si>
  <si>
    <t>Макроиндикатор «Пайдалану бағыттары бойынша негізгі капиталға инвестициялар» (жекелеген қызмет түрлері бойынша)» 2022 жылдың қорытындысы бойынша 206,5 млрд.теңге құрады, жоспар – 100 млрд.теңге (2021ж.- 90,1 млрд.теңге).
Қазақстан Республикасы Стратегиялық жоспарлау және реформалар агенттігінің ұлттық статистика бюросының деректеріне сәйкес өткен жылдың 12 айында министрліктің негізгі капиталына инвестициялар бойынша көрсеткіштердің орындалуы 206,5 млрд. теңгені құрайды.</t>
  </si>
  <si>
    <t>Макроиндикатор «Еңбек өнімділігінің өсуі, 2019 жылғы деңгейден 2019 жылдың бағасында өсу %-ы: «Орман және балық шаруашылығы»» (жоспар – 21,9%) ҚР Стратегиялық жоспарлау және реформалар жөніндегі агенттіктің төрағасы және ҚР Ұлттық экономика министрі бекіткен «2025 жылға дейінгі стратегиялық көрсеткіштер картасының қолданылатын деректер көздерін бекіту туралы» 2021 жылғы 25 қарашадағы № 340 бірлескен бұйрығына сәйкес есеп республика бойынша және салалар бойынша – тоқсан сайын есепті кезеңнен кейінгі 95-күні, жыл сайын есепті кезеңнен кейінгі 215-күні; өңірлер бөлінісінде – тоқсан сайын есепті кезеңнен кейінгі 120-күні, жыл сайын есепті кезеңнен кейінгі 240-күні ұсынылады.</t>
  </si>
  <si>
    <t>Макроиндикатор «Негізгі капиталға инвестициялар, ЖІӨ-ден % «Орман және балық шаруашылығы»» (жоспар – 33,5%) ҚР Стратегиялық жоспарлау және реформалар агенттігінің төрағасы және ҚР Ұлттық экономика министрі бекіткен «2025 жылға дейінгі стратегиялық көрсеткіштер қартасының қолданылатын деректер көздерін бекіту туралы» 2021 жылғы 25 қарашадағы № 340 бірлескен бұйрығына сәйкес есеп жыл сайын, есепті кезеңнен кейінгі тамыз айында ұсынылады.</t>
  </si>
  <si>
    <t xml:space="preserve">2022 жылдың қорытындысы бойынша Министрліктің қарамағындағы ерекше қорғалатын табиғи аумақтар мен орман шаруашылығының мамандандырылған кәсіпорындарының аумақтарындағы орманмен жабылған алқаптардың ауданы 1751,5 мың га құрайды.
Орман қорын есепке алу жөніндегі жұмыстар «Мемлекеттік орман қоры аумағында орман қорының, мемлекеттік орман кадастрының, ормандардың мемлекеттік мониторингінің және орман орналастырудың мемлекеттік есебін жүргізу қағидаларын бекіту туралы» Қазақстан Республикасы Ауыл шаруашылығы министрінің міндетін атқарушының 2015 жылғы 27 ақпандағы 
№ 18-02/163 бұйрығына сәйкес жүргізіледі.
Министрліктің Орман шаруашылығы және жануарлар дүниесі комитетінің төрағасы Н.Н. Қылышбаевтың 2022 жылғы 21 қарашадағы №27-5/291-НҚ бұйрығына сәйкес комиссиялық түрде орман қорын есепке алу материалдары қабылданды.
Жоспар орындалды және 1751,5 мың га құрайды, бұл орман дақылдарының үлкен аумағын орманмен жабылған алаңға ауыстыруға байланысты.
</t>
  </si>
  <si>
    <t xml:space="preserve">Киіктер санының едәуір өсуі табиғат қорғау ұйымдарының нақты қорғау іс-шараларын жүргізуімен және киіктерге браконьерлік үшін айыппұл санкцияларын қатаңдатумен, сондай-ақ республика бойынша табиғат қорғау ұйымдары мен құқық қорғау органдарының қатысуымен наурыздан сәуірге дейін және желтоқсаннан қаңтарға дейін «Киік» кең ауқымды табиғат қорғау акциясын өткізумен байланысты.
Сондай-ақ, тұяқты жануарлардың сирек кездесетін және жойылып бара жатқан түрлерінің көбеюі байқалады, бұл жабайы тұяқты жануарлардың осы түрлерінің көбеюіне қолайлы жағдайларға байланысты (алаңдаушылық факторларының болмауы, қолайлы ауа-райы-климаттық жағдайлар және биологиялық әл-ауқат).  
</t>
  </si>
  <si>
    <t>20-ші нысаналы индикатор
«Іле-Балқаш» мемлекеттік табиғи резерватының аумағында тоғай мен Құланды реинтродукциялау</t>
  </si>
  <si>
    <t xml:space="preserve">«Іле-Балқаш» мемлекеттік табиғи резерваты аумағында бұхар бұғысы мен құланды реинтродукциялау» НИ 2022 жылы жоспар бойынша – 13%, нақты – 13%.
2022 жылы «Іле-Балқаш» резерватының аумағына республикалық бюджет шеңберінде 13 бас бұхар бұғысы алып келінді.
</t>
  </si>
  <si>
    <t>Балық өсіру көлемі</t>
  </si>
  <si>
    <t>«Балық өсіру көлемі» НИ 2022 жылы жоспар бойынша – 22679 тонна, нақты – 19119 тоннаны құрады. 2022 жылдың қорытындысы бойынша өсірілген балықтың жалпы көлемі 19,1 мың тоннаны құрады, бұл 2021 жылмен салыстырғанда 4,1 мың тоннаға артық.Алайда, 2022 жылға жоспарланған болжам (22,6 мың тонна) 84,3%-ға орындалды. Қол жеткізбеу Қарағанды, Атырау, Алматы, Ақтөбе облыстарының әкімдіктерінің жоспарлы көрсеткіштерді орындамауымен байланысты.</t>
  </si>
  <si>
    <t>2022 жылы ерекше қорғалатын аумақтардағы және орман шаруашылығының мамандандырылған кәсіпорындар аумақтарындағы орманмен көмкерілген алқаптар алаңы (үдемелі қорытындымен)</t>
  </si>
  <si>
    <t xml:space="preserve"> 2022 жылы Сирек кездесетін және азайып бара жатқан тұяқты жануарлар мен киіктер санының өсуі, оның ішінде:</t>
  </si>
  <si>
    <t xml:space="preserve">Тұяқты жануарлар мен киіктердің сирек кездесетін және жойылып бара жатқан түрлері санының өсуі, оның ішінде киіктер - нақты 56,53%, жоспар 15,2%, тоғай қызыл бұғысы - 7,78%, жоспар 0,73% кезінде, құлан - нақты 1,75%, жоспар 0,92%, қарақұйрық - нақты 1,3%, жоспар 0,61%, арқар - нақты 7,93%, жоспар 1,42%.
Киіктер санының едәуір өсуі табиғат қорғау ұйымдарының нақты қорғау іс-шараларын жүргізуімен және киіктерге браконьерлік үшін айыппұл санкцияларын қатаңдатумен, сондай-ақ республика бойынша табиғат қорғау ұйымдары мен құқық қорғау органдарының қатысуымен наурыздан сәуірге дейін және желтоқсаннан қаңтарға дейін «Киік» кең ауқымды табиғат қорғау акциясын өткізумен байланысты.
Сондай-ақ, тұяқты жануарлардың сирек кездесетін және жойылып бара жатқан түрлерінің көбеюі байқалады, бұл жабайы тұяқты жануарлардың осы түрлерінің көбеюіне қолайлы жағдайларға байланысты (алаңдаушылық факторларының болмауы, қолайлы ауа-райы-климаттық жағдайлар және биологиялық әл-ауқат).  
</t>
  </si>
  <si>
    <t>2022 жылы Балық ресурстарын және басқа да су жануарлары түрлерін сақтау:</t>
  </si>
  <si>
    <t>ҚР Үкіметінің 2022 жылғы 16 қыркүйектегі № 706 қаулысымен күтім Сирек кездесетін және құрып кету қаупі төнген жануарлар түрлерінің тізбесінен шығарылып Балық аулау объектілері болып табылатын жануарлардың бағалы түрлерінің тізбесіне енгізілді.</t>
  </si>
  <si>
    <t>Қол жеткізбеу Қарағанды, Атырау, Алматы, Ақтөбе облыстарының әкімдіктерінің жоспарлы көрсеткіштерді орындамауымен байланысты.</t>
  </si>
  <si>
    <t>Бірінші саты бойынша Астана қаласының жасыл аймағын құру алаңы</t>
  </si>
  <si>
    <t>Екінші саты бойынша Астана қаласының жасыл аймағын құру алаңы</t>
  </si>
  <si>
    <t>Астана қаласының жасыл аймағының орман дақылдарына күтім жасау алаңы</t>
  </si>
  <si>
    <t>Табиғи өсіруге жәрдемдесу алаңы</t>
  </si>
  <si>
    <t>Далалық орман орналастыру жұмыстарының алаңы</t>
  </si>
  <si>
    <t>Сатып алынған үй-жайлардың, ғимараттардың, құрылыстардың, беру құрылғыларының саны</t>
  </si>
  <si>
    <t>Сатып алынған көлік құралдарының саны</t>
  </si>
  <si>
    <t>Сатып алынған басқа да негізгі құралдардың саны</t>
  </si>
  <si>
    <t>Үй-жайларға, ғимараттарға, құрылыстарға және өзге де құрылғыларға жүргізілген күрделі жөндеулер саны</t>
  </si>
  <si>
    <t>Сатып алынған материалдық емес активтердің саны</t>
  </si>
  <si>
    <t>Субсидиялаумен қамтылған жобалар саны</t>
  </si>
  <si>
    <t>Кіші бағдарлама 114 "Қызылорда облысының бюджетіне Арал теңізінің құрғаған түбінде (АТҚТ) фитоорманмелиоративтік жұмыстар кезінде орман шаруашылығы субъектісі шеккен шығыстардың бір бөлігін өтеуге берілетін ағымдағы нысаналы трансферттер"</t>
  </si>
  <si>
    <t>Кіші бағдарлама 113 "Облыстық бюджеттерге, республикалық маңызы бар қалалардың, астананың бюджеттеріне инвестициялық салымдар кезінде балық шаруашылығы субъектісі шеккен шығыстардың бір бөлігін өтеуге берілетін ағымдағы нысаналы трансферттер"</t>
  </si>
  <si>
    <t xml:space="preserve">Сексеуілдің жиналған тұқымдарының көлемі  </t>
  </si>
  <si>
    <t>Сексеуіл көшеттерін отырғызу алаңы</t>
  </si>
  <si>
    <t>Макроиндикатор «Магистральдық және тарату каналдарындағы су ысырабын азайту (каналдардың пайдалы әсер коэффициенті)» (жоспар – 0,81%) № 2-ТП (Су шаруашылығы) жылдық «Суды алу, пайдалану және су бұру туралы есеп» нысаны. Осы есепті қалыптастыру мерзімі – 2022 жылғы сәуір.</t>
  </si>
  <si>
    <t>2022 жылы 80 мың га суармалы жерді игерудің жоспарлы көрсеткіші орындалды.
Бұл ретте осы нысаналы индикатор өткен жылдармен өсуде. Осылайша, 2020 жылдың жоспарлы мәніне қол жеткізбеу ағымдағы жылдың жиынтық мәніне әсер етті, яғни іс жүзінде – 1765 мың га – жоспарлы орнына 1758,8 мың га.</t>
  </si>
  <si>
    <t>Республикалық маңызы бар топтық су құбыры желілері тартылған елді мекендер саны хи 2022 жылғы жоспар-655 бірлік, факт – 655 бірлік (2021 ж. - 655 бірлік)</t>
  </si>
  <si>
    <t>"ПУИД-2 жобасының жасалған келісімшарттары бойынша орындалған жұмыстардың деңгейі (түбін, беткейлерін, бөгеттерін, арналар мен коллекторлар жотасын жоспарлау)" 2022 жылғы жоспар бойынша – 80% (2021ж.- 75%) 80% құрады.).</t>
  </si>
  <si>
    <t>2022 жылы сумен қамтамасыз етілген тұрақты суарылатын жерлердің ауданы</t>
  </si>
  <si>
    <t>Бюджеттік бағдарлама 241
"Қазсушар" шаруашылық жүргізу құқығындағы республикалық мемлекеттік кәсіпорнының жарғылық капиталын ұлғайту»</t>
  </si>
  <si>
    <t>«Алматы облысы Ақсу ауданының Қызылағаш суару алабын салу»</t>
  </si>
  <si>
    <t>Алматы облысы Қарасай ауданында Қасқелең топтық су таратқышын салу. Құрылыстың I кезегі (2-іске қосу кешені). Түзету</t>
  </si>
  <si>
    <t>Алматы облысы Қарасай ауданында Қасқелең топтық су таратқышын салу. Құрылыстың I кезек (3-іске қосу кешені). Түзету</t>
  </si>
  <si>
    <t>Атырау облысы Индер ауданының «Ақсай» каналын реконструкциялау</t>
  </si>
  <si>
    <t>Атырау облысы Құрманғазы ауданы Қоянды топтық су құбырының 6 ұңғымасын салу</t>
  </si>
  <si>
    <t xml:space="preserve">«Сарысу ауданының Шабақты өзенінде Ынталы су қоймасының құрылыстарын реконструкциялау және техникалық қайта жарақтандыру» </t>
  </si>
  <si>
    <t>Батыс Қазақстан облысы Қазталов ауданы Ақпәтер ауылы ауданында Үлкен Өзен өзенінде Жайық-Көшім жүйесінен  суды алапаралық бұру үшін Киров-Шежін каналын жаңғырту, IV кезең</t>
  </si>
  <si>
    <t>Батыс Қазақстан облысы Ақжайық ауданы Тоған кентіндегі Киров су қоймасын қайта жаңарту</t>
  </si>
  <si>
    <t>Қарағанды облысы Бұқар жырау ауданы Шешенқара ауылдық округінде 314 га жерге суару жүйесінің құрылысы</t>
  </si>
  <si>
    <t xml:space="preserve">«Қызылорда облысы Қызылорда гидроторабын реконструкциялау 1-кезек» </t>
  </si>
  <si>
    <t>Көкарал бөгетін сақтау және Сырдария өзенінің сағасын қалпына келтіру</t>
  </si>
  <si>
    <t>Қызылорда облысы, Жаңақорған ауданындағы «Тақыркөл» бас су алғышынан №1 сорғы станциясына дейін магистральды су өткізгішінің екінші желісін салу құрылысы</t>
  </si>
  <si>
    <t>«Арал-Сарыбұлақ топтық су құбырының Қосаман-Ақбастыға қосу тармағын салу және Қызылорда облысы Арал ауданының Ақбасты елді мекенін сумен жабдықтау»</t>
  </si>
  <si>
    <t>Қызылорда облысы Қазалы ауданы Байқожа топтық су құбырының сумен жабдықтау жүйелерін реконструкциялау</t>
  </si>
  <si>
    <t>ОҚО Бәйдібек ауданының Қапшағай су қоймасын реконструкциялау</t>
  </si>
  <si>
    <t xml:space="preserve">Түркістан облысы Ордабасы ауданындағы «Найман» каналын реконструкциялау» </t>
  </si>
  <si>
    <t>«Түркістан облысы Ордабасы ауданындағы «Р-6» каналын реконструкциялау»</t>
  </si>
  <si>
    <t>«Түркістан облысы Ордабасы ауданындағы «Қазыналық» каналын реконструкциялау»</t>
  </si>
  <si>
    <t>«Астана қаласының қорғаныш бөгетін бұрма арнасы бар апаттық су ағызғыш орната отырып реконструкциялау» ЖСҚ түзету</t>
  </si>
  <si>
    <t xml:space="preserve">«Ақмола облысының ұзындығы 337 км Нұра топтық су құбырын реконструкциялау» ЖСҚ әзірлеу
</t>
  </si>
  <si>
    <t>«Алматы облысының Қарасай ауданындағы Қаскелен топталған сутартқышының құрылысы. Құрылыстың I кезегі (2 және 3-іске қосу кешендері) және II кезегі. Түзету» ЖСҚ әзірлеу</t>
  </si>
  <si>
    <t xml:space="preserve">«Жамбыл облысы Қордай ауданында Ырғайты өзенінде Ырғайты су қоймасын салу» ЖСҚ  әзірлеу </t>
  </si>
  <si>
    <t>«Жамбыл облысы Қалғұты өзенінде Қалғұты су қоймасын салу» ЖСҚ әзірлеу</t>
  </si>
  <si>
    <t xml:space="preserve">«Жамбыл облысы Талас және Байзақ аудандарының шекарасында Талас өзенінде Ақмола су қоймасын салу» ЖСҚ  әзірлеу </t>
  </si>
  <si>
    <t xml:space="preserve">«Батыс Қазақстан облысы Казталов ауданының Жалпақтал кентінен жоғары қарай Үлкен Өзен өзенінде су қоймасын салу» ЖСҚ  әзірлеу </t>
  </si>
  <si>
    <t xml:space="preserve">Қызылорда облысы Шиелі ауданының суларын шоғырландыру үшін  Сырдария өзенінің Күміскеткен учаскесінде су қоймасынын ЖСҚ  әзірлеу және салу </t>
  </si>
  <si>
    <t>«Көкарал бөгетін сақтау және Сырдария өзенінің сағасын қалпына келтіру» жобасы бойынша ЖСҚ  әзірлеу</t>
  </si>
  <si>
    <t>«Түркістан облысы Сырдария өзеніндегі Көксарай контрреттегіш бөгетінің тұрақтылығын арттыруды реконструкциялау» ЖСҚ әзірлеу</t>
  </si>
  <si>
    <t>Ақмола облысы</t>
  </si>
  <si>
    <t>Ақтөбе облысы</t>
  </si>
  <si>
    <t>Ақтөбе облысы Шалқар ауданы Шалқар көлінің түбін тазарту</t>
  </si>
  <si>
    <t>Алматы облысы</t>
  </si>
  <si>
    <t>Алматы облысы Қапшағай қаласы Сарыбұлақ ауылының №5 сорғы станциясына ілінген суару желілерін қайта жаңарту</t>
  </si>
  <si>
    <t>Райымбек ауданының суару желілерін қайта жаңарту</t>
  </si>
  <si>
    <t>Кеген ауданы Жалағаш а/о Торайғыр, Қопалы, жазық учаскесінің жайылымдарын суландыру үшін құбырлары бар 12 құдықты реконструкциялау</t>
  </si>
  <si>
    <t>Алматы облысы Кеген ауданының суару желілерін реконструкциялау</t>
  </si>
  <si>
    <t>Алматы облысы Райымбек ауданы Шалкөде а/о Шибут тоғанында тасқыны және еріген суларды жинау үшін бөгетті қайта жаңарту</t>
  </si>
  <si>
    <t>Жылысай а/о Жылысай уч. Кеген ауданының жайылымдарын суландыру үшін 35 құдықтарды еңбек құбырларымен қайта жаңарту</t>
  </si>
  <si>
    <t>Кеген ауданы Ұзынбұлақ а/о Кату (Буккан), Ұзынбұлақ, Ақсай (Уйенки)ауылдарының жайылымдарын суландыру үшін 22 құдықты құбырлармен реконструкциялау</t>
  </si>
  <si>
    <t>Алматы облысы Райымбек ауданы Шалкөде а/о Шолақ тоғанында тасқын және еріген суларды жинау үшін бөгетті қайта жаңарту</t>
  </si>
  <si>
    <t>Кербұлақ а/о Торайғыр уч. Кеген ауданының жайылымдарын суландыру үшін 21 құдықты 13 су құбыры бар бассейнді қайта жаңарту</t>
  </si>
  <si>
    <t>Райымбек ауданы Сарыжаз а/о Қабанды тоғанында тасқын және еріген суларды жинау үшін бөгетті қайта жаңарту</t>
  </si>
  <si>
    <t>Атырау облысы</t>
  </si>
  <si>
    <t>Атырау облысы шегінде Жайық өзенінің сулылығын арттыру және гидрологиялық режимін жақсарту</t>
  </si>
  <si>
    <t>Атырау облысы шегінде Қиғаш өзенінің сулылығын арттыру және гидрологиялық режимін жақсарту № 2, 1-кезек</t>
  </si>
  <si>
    <t>Жамбыл облысы</t>
  </si>
  <si>
    <t>Жамбыл облысы Байзақ, Жамбыл аудандары мен Тараз қаласындағы Талас өзенінің арнасы бойынша жағалауды нығайту жұмыстары</t>
  </si>
  <si>
    <t>Жамбыл облысы Шу ауданындағы Тасөткел су қоймасы бөгетінің сейсмотұрақтылығын арттыра отырып, 2-ші кезекті қайта жаңарту</t>
  </si>
  <si>
    <t>Жамбыл облысы Қордай ауданы бойынша шекара басқармасының «Бетқайнар» шекара бөлімшелерінің учаскелерінде жағалауды нығайту жұмыстарын салу</t>
  </si>
  <si>
    <t>Жамбыл облысы Қордай ауданы бойынша шекара басқармасының «Қайнар» шекара бөлімшелерінің учаскелерінде жағалауды нығайту жұмыстарын салу</t>
  </si>
  <si>
    <t>Жетісу облысы</t>
  </si>
  <si>
    <t>Қаратал ауданының суару желілерін қайта жаңарту І кезең</t>
  </si>
  <si>
    <t xml:space="preserve">Алматы облысы Кербұлақ ауданы Талдыбұлақ а/о Талдыбұлақ тоғанында тасқын және еріген суларды жинау үшін тоғанды қайта жаңарту  </t>
  </si>
  <si>
    <t>Түркістан облысы</t>
  </si>
  <si>
    <t>Қосқорған су қоймасын одан әрі толықтыра отырып, Кентау қаласында су төмендету жүйесін салу</t>
  </si>
  <si>
    <t>Кіші бағдарлама 121 "Шаруашылықаралық арналар мен гидромелиоративтік құрылыстардың аса апатты учаскелерін күрделі жөндеу және қалпына келтіру"</t>
  </si>
  <si>
    <t>Жобасалар саны</t>
  </si>
  <si>
    <t>Атырау облысы Махамбет ауданы "Бақсай" каналын күрделі жөндеу</t>
  </si>
  <si>
    <t>Махамбет ауданындағы "Есбол-Қазыбай" каналын күрделі жөндеу</t>
  </si>
  <si>
    <t>Жамбыл облысы, Шу ауданы (5 172 га) «Ирригациялық-дренаждық жүйе» нысаны бойынша жұмыс қарқынының төмендігіне, техника мен жұмысшылардың тапшылығына, қызметкерлерге жалақы және бас мердігермен қосалқы мердігерлерге төлемдер бойынша берешектерге  «NTF Insaat Ticaret LTD Sirketi»  ЖШҚ филиалы (Түркия) келісім-шарт бұзылды. 05.03.2022 ж. бұзу туралы хабарлама сатып алу әдісімен қайта конкурс, Ұлттық сауда-саттық өткізілді. Келісімшарт 2022 жылдың 1 тоқсанында беріледі деп күтілуде.</t>
  </si>
  <si>
    <t>Төтенше жағдайларды жою бойынша марапатталған қатысушылар саны</t>
  </si>
  <si>
    <t>Сатып алынатын жабдықтардың саны</t>
  </si>
  <si>
    <t>берілген су үшін төлемдер саны</t>
  </si>
  <si>
    <t>Кіші бағдарлама 116 "Қазақстан Республикасы Үкіметінің шұғыл шығындарға арналған резервінің есебінен іс-шаралар өткізуге арналған мемлекеттік басқарудың басқа деңгейлеріне берілетін ағымдағы нысаналы трансферттер"</t>
  </si>
  <si>
    <t>Бюджеттік бағдарлама  139 "Қазақстан Республикасы Үкіметінің шұғыл шығындарға арналған резервінің есебінен дамуға бағытталған іс-шаралар өткізу"</t>
  </si>
  <si>
    <t>Жүзеге асырылатын жобалар саны</t>
  </si>
  <si>
    <t>2022 жылы шығарындылар</t>
  </si>
  <si>
    <t>2022 жылы төгінділер</t>
  </si>
  <si>
    <t>Көрсетілген көрсеткіштер нормативтік-белгіленген болып табылады. Шығарындылар мен төгінділердің ластаушы заттардың нормативтік көлемі бойынша нысаналы индикаторлар бойынша көрсеткіш орындалды.</t>
  </si>
  <si>
    <t>Компьютерлік / перифериялық және ұйымдастыру техникасын / жабдықтарын жөндеу/жаңғырту жөніндегі қызметтер саны</t>
  </si>
  <si>
    <t>Серверлік үй-жайға қызмет көрсету бойынша қызметтер саны</t>
  </si>
  <si>
    <t>Антивирустық бағдарламаларды ұзарту бойынша қызметтер саны</t>
  </si>
  <si>
    <t>Ғимараттар мен үй-жайларды күрделі жөндеу бойынша жүргізілетін жұмыстардың саны</t>
  </si>
  <si>
    <t>Сатып алынатын жиһаз саны</t>
  </si>
  <si>
    <t>2022 жылы орман шаруашылығы саласындағы ғылыми әзірлемелерді іс жүзінде қолданумен қамтылған орман алаңы</t>
  </si>
  <si>
    <t>Парниктік газдар шығарындылары мен сіңіру көздері бойынша әзірленген Мемлекеттік кадастрлардың саны</t>
  </si>
  <si>
    <t>Әзірленген көміртегі бірліктерінің мемлекеттік тізілімдерінің саны</t>
  </si>
  <si>
    <t>Ұлттық сарапшылардың климаттың өзгеруі туралы БҰҰ негіздемелік конвенциясы және оған Киото хаттамасы бойынша халықаралық келіссөз процестеріне қатысуға сапарларының саны.</t>
  </si>
  <si>
    <t>Қазақстан Республикасында парниктік газдар шығарындыларын сату жүйесін іске асыруды сүйемелдеу</t>
  </si>
  <si>
    <t>Ұлттық экономикалық мүдделер мен стратегиялық даму мақсаттарына нұқсан келтірмей, мемлекеттік климаттық саясатты іске асыруды жетілдіру және қолдау үшін Қазақстандағы ПГ шығарындыларын модельдеу, талдау және болжау.</t>
  </si>
  <si>
    <t>Халықты ең озық қолжетімді техникалар (ОҚТ) және «Жасыл көпір» серіктестік бағдарламасы саласындағы ақпаратпен қамту</t>
  </si>
  <si>
    <t>2022 жылы ОҚТ бойынша анықтамалықтардың жобалары азірленетін ең озық қол жетімді техникаларды қолдану салаларын қамту</t>
  </si>
  <si>
    <t>ТРГ-да келісілген "Мұнай және газ өндіру" ҚДТ бойынша әзірленген анықтамалық жобалар саны</t>
  </si>
  <si>
    <t>ТРГ-ға келісілген «Ферроқорытпалар өндірісі» ОҚТ бойынша анықтамалықтардың әзірленген жобаларының саны</t>
  </si>
  <si>
    <t>ТРГ-ға келісілген «Темір кендерін өндіру және байыту (қара металдардың өзге де кендерін қоса алғанда)» ОҚТ бойынша анықтамалықтардың әзірленген жобаларының саны</t>
  </si>
  <si>
    <t>ТРГ-ға келісілген «Түсті металдар кенін өндіру және байыту» (бағалы металдарды қоса алғанда) ОҚТ бойынша анықтамалықтардың әзірленген жобаларының саны</t>
  </si>
  <si>
    <t>Жасыл жобаларды ілгерілету бойынша атқарылған жұмыстар туралы ұсынылған есептер саны</t>
  </si>
  <si>
    <t>Мемлекеттік сатып алу және квазимемлекеттік сектор субъектілерінің сатып алу мәселелері бойынша заңнамаға өзгерістер мен толықтырулар енгізу бойынша ұсыныстар әзірлеу мақсатында өткізілген Жасыл сатып алу стандарттарын қолдану мәселелерінде шет елдердің тәсілдеріне жүргізілген зерттеулер саны</t>
  </si>
  <si>
    <t>Қоршаған ортаға теріс әсерді төмендетуге бағытталған жобаларды іске асыруға техникалық және/немесе қаржылық қолдау көрсететін ЭЫДҰ елдері қорларының ұсынылған шолуларының саны</t>
  </si>
  <si>
    <t>ЖКСБ-ның 2021-2024 жылдарға арналған ұлттық іс-шаралар жоспарын іске асыру туралы ұсынылған есептер саны</t>
  </si>
  <si>
    <t>Қазақстанның «жасыл» экономикаға көшуі мәселелерін, оның ішінде қолжетімді техникалардың үздік технологиялары, жасыл технологиялар және «Жасыл көпір» әріптестік бағдарламасы мәселелерін ілгерілету жөніндегі шаралар туралы ақпараттандырылған нысаналы топтарды қамту бойынша ұсынылған есептер саны</t>
  </si>
  <si>
    <t>Тұрақты және лиманды суару жерлерінің гидромелиорациялық жүйелерін реконструкциялау және жаңғырту жөніндегі жобалардың саны</t>
  </si>
  <si>
    <t>3-стратегиялық бағыт "Өсімдіктер мен жануарлар дүниесін, су ресурстарын және ерекше қорғалатын табиғи аумақтарды қорғауды, өсімін молайтуды және ұтымды пайдалануды қамтамасыз ету" (036, 241, 254, 256, 268 бюджетік бағдарламалары)</t>
  </si>
  <si>
    <t>сирек кездесетін және құрып кету қаупі бар түрлер</t>
  </si>
  <si>
    <t xml:space="preserve">Осы индикаторға қол жеткізу үшін 1990 жылдан бастап есепті жылға дейінгі ПГ-ның антропогендік шығарындыларының кадастры және сіңірілуі туралы ұлттық баяндамадан (КҰБ) БҰҰ БҒК ережелері мен шешімдеріне сәйкес әзірленетін ЖФЕ кестелерімен есепті деректер қажет. БҰҰ-ның Климаттың өзгеруі туралы негіздемелік конвенциясы тараптары конференциясының 1995 жылғы 2 маусымдағы № FCCC/CP/1995/7/Add.1 шешіміне сәйкес деректер жыл сайын екі жыл бұрынғы ауысыммен ұсынылады. Осылайша, 2022 жылы 1990-2020 жж. бойынша деректер ұсынылды.
Парниктік газдарды түгендеу нәтижелері бойынша 1990-2020 жж. ЖПЖПӨОШ (Жер пайдалану, жер пайдаланудағы өзгеріс және орман шаруашылығы) секторын ескере отырып, Қазақстаннан шығарындылар 1990 жылы 381,694 млн.т СО2экв және 2020 жылы 351,244 млн.т СО2экв. құрады. 2020 жылы шығарындылар деңгейі 1990 жылғы эмиссияның 92,02%-на жетті.
Нысаналы индикаторға қол жетккізілді.
</t>
  </si>
  <si>
    <t>кіші бағдарлама 111 «Орман шаруашылығы және жануарлар әлемі саласындағы ведомстволық бағынысты мемлекеттік мекемелер мен ұйымдардың күрделі шығыстары»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</si>
</sst>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Times New Roman"/>
      <family val="1"/>
      <charset val="204"/>
    </font>
    <font>
      <sz val="10"/>
      <color rgb="FF000000"/>
      <name val="Times New Roman"/>
      <family val="1"/>
      <charset val="204"/>
    </font>
    <font>
      <b/>
      <sz val="11"/>
      <color rgb="FF000000"/>
      <name val="Times New Roman"/>
      <family val="1"/>
      <charset val="204"/>
    </font>
    <font>
      <sz val="14"/>
      <color rgb="FF000000"/>
      <name val="Times New Roman"/>
      <family val="1"/>
      <charset val="204"/>
    </font>
    <font>
      <i/>
      <sz val="10"/>
      <color rgb="FF000000"/>
      <name val="Times New Roman"/>
      <family val="1"/>
      <charset val="204"/>
    </font>
    <font>
      <b/>
      <sz val="14"/>
      <color rgb="FF000000"/>
      <name val="Times New Roman"/>
      <family val="1"/>
      <charset val="204"/>
    </font>
    <font>
      <sz val="11"/>
      <color rgb="FF000000"/>
      <name val="Times New Roman"/>
      <family val="1"/>
      <charset val="204"/>
    </font>
    <font>
      <i/>
      <sz val="11"/>
      <color rgb="FF000000"/>
      <name val="Times New Roman"/>
      <family val="1"/>
      <charset val="204"/>
    </font>
    <font>
      <sz val="11"/>
      <name val="Times New Roman"/>
      <family val="1"/>
      <charset val="204"/>
    </font>
    <font>
      <b/>
      <sz val="11"/>
      <name val="Times New Roman"/>
      <family val="1"/>
      <charset val="204"/>
    </font>
    <font>
      <b/>
      <sz val="11"/>
      <color theme="1"/>
      <name val="Times New Roman"/>
      <family val="1"/>
      <charset val="204"/>
    </font>
    <font>
      <sz val="14"/>
      <color theme="1"/>
      <name val="Times New Roman"/>
      <family val="1"/>
      <charset val="204"/>
    </font>
    <font>
      <i/>
      <sz val="11"/>
      <color theme="1"/>
      <name val="Times New Roman"/>
      <family val="1"/>
      <charset val="204"/>
    </font>
    <font>
      <sz val="10"/>
      <name val="Arial Cyr"/>
      <charset val="204"/>
    </font>
    <font>
      <i/>
      <sz val="11"/>
      <name val="Times New Roman"/>
      <family val="1"/>
      <charset val="204"/>
    </font>
    <font>
      <sz val="11"/>
      <color theme="1"/>
      <name val="Calibri"/>
      <family val="2"/>
      <scheme val="minor"/>
    </font>
    <font>
      <sz val="10"/>
      <name val="Arial"/>
      <family val="2"/>
      <charset val="204"/>
    </font>
    <font>
      <sz val="9"/>
      <color theme="1"/>
      <name val="Times New Roman"/>
      <family val="1"/>
      <charset val="204"/>
    </font>
    <font>
      <sz val="10"/>
      <name val="Times New Roman"/>
      <family val="1"/>
      <charset val="204"/>
    </font>
    <font>
      <i/>
      <sz val="10"/>
      <name val="Times New Roman"/>
      <family val="1"/>
      <charset val="204"/>
    </font>
    <font>
      <sz val="10"/>
      <color theme="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xf numFmtId="0" fontId="2" fillId="0" borderId="0"/>
    <xf numFmtId="0" fontId="16" fillId="0" borderId="0"/>
    <xf numFmtId="0" fontId="18" fillId="0" borderId="0"/>
    <xf numFmtId="0" fontId="19" fillId="0" borderId="0"/>
    <xf numFmtId="0" fontId="1" fillId="0" borderId="0"/>
    <xf numFmtId="0" fontId="1" fillId="0" borderId="0"/>
  </cellStyleXfs>
  <cellXfs count="98">
    <xf numFmtId="0" fontId="0" fillId="0" borderId="0" xfId="0"/>
    <xf numFmtId="4" fontId="11" fillId="0" borderId="1" xfId="0" applyNumberFormat="1" applyFont="1" applyFill="1" applyBorder="1" applyAlignment="1">
      <alignment horizontal="center" vertical="top" wrapText="1"/>
    </xf>
    <xf numFmtId="164" fontId="11" fillId="0" borderId="1" xfId="0" applyNumberFormat="1" applyFont="1" applyFill="1" applyBorder="1" applyAlignment="1">
      <alignment horizontal="center" vertical="top" wrapText="1"/>
    </xf>
    <xf numFmtId="0" fontId="3" fillId="0" borderId="1" xfId="0" applyFont="1" applyFill="1" applyBorder="1" applyAlignment="1">
      <alignment horizontal="center" vertical="top"/>
    </xf>
    <xf numFmtId="0" fontId="10" fillId="0" borderId="1" xfId="0" applyFont="1" applyFill="1" applyBorder="1" applyAlignment="1">
      <alignment horizontal="center" vertical="top" wrapText="1"/>
    </xf>
    <xf numFmtId="0" fontId="9" fillId="0" borderId="1" xfId="0" applyFont="1" applyFill="1" applyBorder="1" applyAlignment="1">
      <alignment horizontal="center" vertical="top" wrapText="1"/>
    </xf>
    <xf numFmtId="164" fontId="3" fillId="0" borderId="1" xfId="0" applyNumberFormat="1" applyFont="1" applyFill="1" applyBorder="1" applyAlignment="1">
      <alignment horizontal="center" vertical="top" wrapText="1"/>
    </xf>
    <xf numFmtId="164" fontId="12" fillId="0" borderId="1" xfId="0" applyNumberFormat="1" applyFont="1" applyFill="1" applyBorder="1" applyAlignment="1">
      <alignment horizontal="center" vertical="top" wrapText="1"/>
    </xf>
    <xf numFmtId="3" fontId="11" fillId="0" borderId="1" xfId="0" applyNumberFormat="1" applyFont="1" applyFill="1" applyBorder="1" applyAlignment="1">
      <alignment horizontal="right" vertical="top" wrapText="1"/>
    </xf>
    <xf numFmtId="164" fontId="11" fillId="0" borderId="1" xfId="0" applyNumberFormat="1" applyFont="1" applyFill="1" applyBorder="1" applyAlignment="1">
      <alignment horizontal="right" vertical="top" wrapText="1"/>
    </xf>
    <xf numFmtId="164" fontId="12" fillId="0" borderId="1" xfId="0" applyNumberFormat="1" applyFont="1" applyFill="1" applyBorder="1" applyAlignment="1">
      <alignment vertical="top" wrapText="1"/>
    </xf>
    <xf numFmtId="164" fontId="12" fillId="0" borderId="1" xfId="0" applyNumberFormat="1" applyFont="1" applyFill="1" applyBorder="1" applyAlignment="1">
      <alignment horizontal="right" vertical="top" wrapText="1"/>
    </xf>
    <xf numFmtId="0" fontId="15" fillId="0" borderId="1" xfId="0" applyFont="1" applyFill="1" applyBorder="1" applyAlignment="1">
      <alignment horizontal="center" vertical="top" wrapText="1"/>
    </xf>
    <xf numFmtId="4" fontId="11" fillId="0" borderId="1" xfId="0" applyNumberFormat="1" applyFont="1" applyFill="1" applyBorder="1" applyAlignment="1">
      <alignment horizontal="right" vertical="top" wrapText="1"/>
    </xf>
    <xf numFmtId="0" fontId="3" fillId="0" borderId="1" xfId="3" applyFont="1" applyFill="1" applyBorder="1" applyAlignment="1">
      <alignment horizontal="right" vertical="top" wrapText="1"/>
    </xf>
    <xf numFmtId="0" fontId="15" fillId="0" borderId="1" xfId="3" applyFont="1" applyFill="1" applyBorder="1" applyAlignment="1">
      <alignment horizontal="right" vertical="top" wrapText="1"/>
    </xf>
    <xf numFmtId="165" fontId="11" fillId="0" borderId="1" xfId="0" applyNumberFormat="1" applyFont="1" applyFill="1" applyBorder="1" applyAlignment="1">
      <alignment horizontal="center" vertical="top" wrapText="1"/>
    </xf>
    <xf numFmtId="3" fontId="11" fillId="0" borderId="1" xfId="0" applyNumberFormat="1" applyFont="1" applyFill="1" applyBorder="1" applyAlignment="1">
      <alignment horizontal="center" vertical="top" wrapText="1"/>
    </xf>
    <xf numFmtId="164" fontId="17" fillId="0" borderId="1" xfId="0" applyNumberFormat="1" applyFont="1" applyFill="1" applyBorder="1" applyAlignment="1">
      <alignment horizontal="center" vertical="top" wrapText="1"/>
    </xf>
    <xf numFmtId="0" fontId="11" fillId="0" borderId="1" xfId="4" applyFont="1" applyFill="1" applyBorder="1" applyAlignment="1">
      <alignment horizontal="center" vertical="top" wrapText="1"/>
    </xf>
    <xf numFmtId="0" fontId="3" fillId="0" borderId="0" xfId="0" applyFont="1" applyFill="1" applyAlignment="1">
      <alignment horizontal="right" vertical="top"/>
    </xf>
    <xf numFmtId="165" fontId="9" fillId="0" borderId="1" xfId="0" applyNumberFormat="1" applyFont="1" applyFill="1" applyBorder="1" applyAlignment="1">
      <alignment horizontal="center" vertical="top" wrapText="1"/>
    </xf>
    <xf numFmtId="165" fontId="3" fillId="0" borderId="1" xfId="0" applyNumberFormat="1" applyFont="1" applyFill="1" applyBorder="1" applyAlignment="1">
      <alignment horizontal="center" vertical="top"/>
    </xf>
    <xf numFmtId="0" fontId="3" fillId="0" borderId="0" xfId="0" applyFont="1" applyFill="1" applyAlignment="1">
      <alignment horizontal="center" vertical="top"/>
    </xf>
    <xf numFmtId="0" fontId="3" fillId="0" borderId="0" xfId="0" applyFont="1" applyFill="1" applyAlignment="1">
      <alignment vertical="top"/>
    </xf>
    <xf numFmtId="165" fontId="3" fillId="0" borderId="0" xfId="0" applyNumberFormat="1" applyFont="1" applyFill="1" applyAlignment="1">
      <alignment horizontal="center" vertical="top"/>
    </xf>
    <xf numFmtId="164" fontId="3" fillId="0" borderId="0" xfId="0" applyNumberFormat="1" applyFont="1" applyFill="1" applyAlignment="1">
      <alignment vertical="top"/>
    </xf>
    <xf numFmtId="164" fontId="3" fillId="0" borderId="1" xfId="0" applyNumberFormat="1" applyFont="1" applyFill="1" applyBorder="1" applyAlignment="1">
      <alignment horizontal="center" vertical="top"/>
    </xf>
    <xf numFmtId="0" fontId="23" fillId="0" borderId="1" xfId="6" applyFont="1" applyFill="1" applyBorder="1" applyAlignment="1">
      <alignment horizontal="center" vertical="top" wrapText="1"/>
    </xf>
    <xf numFmtId="164" fontId="9" fillId="0" borderId="1" xfId="0" applyNumberFormat="1" applyFont="1" applyFill="1" applyBorder="1" applyAlignment="1">
      <alignment horizontal="center" vertical="top" wrapText="1"/>
    </xf>
    <xf numFmtId="164" fontId="3" fillId="0" borderId="1" xfId="0" applyNumberFormat="1" applyFont="1" applyFill="1" applyBorder="1" applyAlignment="1">
      <alignment vertical="top"/>
    </xf>
    <xf numFmtId="164" fontId="11" fillId="0" borderId="1" xfId="0" applyNumberFormat="1" applyFont="1" applyFill="1" applyBorder="1" applyAlignment="1">
      <alignment vertical="top"/>
    </xf>
    <xf numFmtId="0" fontId="21" fillId="0" borderId="1" xfId="5" applyFont="1" applyFill="1" applyBorder="1" applyAlignment="1">
      <alignment horizontal="center" vertical="top" wrapText="1"/>
    </xf>
    <xf numFmtId="164" fontId="11" fillId="0" borderId="1" xfId="0" applyNumberFormat="1" applyFont="1" applyFill="1" applyBorder="1" applyAlignment="1">
      <alignment horizontal="right" vertical="top"/>
    </xf>
    <xf numFmtId="164" fontId="13" fillId="0" borderId="1" xfId="0" applyNumberFormat="1" applyFont="1" applyFill="1" applyBorder="1" applyAlignment="1">
      <alignment horizontal="center" vertical="top"/>
    </xf>
    <xf numFmtId="165" fontId="13" fillId="0" borderId="1" xfId="0" applyNumberFormat="1" applyFont="1" applyFill="1" applyBorder="1" applyAlignment="1">
      <alignment horizontal="center" vertical="top"/>
    </xf>
    <xf numFmtId="3" fontId="3" fillId="0" borderId="1" xfId="6" applyNumberFormat="1" applyFont="1" applyFill="1" applyBorder="1" applyAlignment="1">
      <alignment horizontal="right" vertical="top" wrapText="1"/>
    </xf>
    <xf numFmtId="164" fontId="3" fillId="0" borderId="1" xfId="6" applyNumberFormat="1" applyFont="1" applyFill="1" applyBorder="1" applyAlignment="1">
      <alignment horizontal="right" vertical="top" wrapText="1"/>
    </xf>
    <xf numFmtId="0" fontId="3" fillId="0" borderId="1" xfId="6" applyFont="1" applyFill="1" applyBorder="1" applyAlignment="1">
      <alignment horizontal="center" vertical="top" wrapText="1"/>
    </xf>
    <xf numFmtId="165" fontId="15" fillId="0" borderId="1" xfId="0" applyNumberFormat="1" applyFont="1" applyFill="1" applyBorder="1" applyAlignment="1">
      <alignment horizontal="center" vertical="top"/>
    </xf>
    <xf numFmtId="0" fontId="15" fillId="0" borderId="0" xfId="0" applyFont="1" applyFill="1" applyAlignment="1">
      <alignment vertical="top"/>
    </xf>
    <xf numFmtId="0" fontId="15" fillId="0" borderId="1" xfId="0" applyFont="1" applyFill="1" applyBorder="1" applyAlignment="1">
      <alignment horizontal="center" vertical="top"/>
    </xf>
    <xf numFmtId="164" fontId="15" fillId="0" borderId="1" xfId="0" applyNumberFormat="1" applyFont="1" applyFill="1" applyBorder="1" applyAlignment="1">
      <alignment horizontal="center" vertical="top"/>
    </xf>
    <xf numFmtId="0" fontId="17" fillId="0" borderId="1" xfId="6" applyFont="1" applyFill="1" applyBorder="1" applyAlignment="1">
      <alignment horizontal="right" vertical="top" wrapText="1"/>
    </xf>
    <xf numFmtId="0" fontId="11" fillId="0" borderId="1" xfId="6" applyFont="1" applyFill="1" applyBorder="1" applyAlignment="1">
      <alignment horizontal="right" vertical="top" wrapText="1"/>
    </xf>
    <xf numFmtId="0" fontId="13" fillId="0" borderId="0" xfId="0" applyFont="1" applyFill="1" applyAlignment="1">
      <alignment vertical="top"/>
    </xf>
    <xf numFmtId="0" fontId="13" fillId="0" borderId="1" xfId="6" applyFont="1" applyFill="1" applyBorder="1" applyAlignment="1">
      <alignment horizontal="center" vertical="top" wrapText="1"/>
    </xf>
    <xf numFmtId="165" fontId="5" fillId="0" borderId="1" xfId="0" applyNumberFormat="1" applyFont="1" applyFill="1" applyBorder="1" applyAlignment="1">
      <alignment horizontal="center" vertical="top" wrapText="1"/>
    </xf>
    <xf numFmtId="164" fontId="5" fillId="0" borderId="1" xfId="0" applyNumberFormat="1" applyFont="1" applyFill="1" applyBorder="1" applyAlignment="1">
      <alignment horizontal="center" vertical="top" wrapText="1"/>
    </xf>
    <xf numFmtId="0" fontId="3" fillId="0" borderId="1" xfId="7" applyFont="1" applyFill="1" applyBorder="1" applyAlignment="1">
      <alignment horizontal="center" vertical="top" wrapText="1"/>
    </xf>
    <xf numFmtId="0" fontId="11" fillId="0" borderId="1" xfId="0" applyFont="1" applyFill="1" applyBorder="1" applyAlignment="1">
      <alignment horizontal="right" vertical="top" wrapText="1"/>
    </xf>
    <xf numFmtId="3" fontId="3" fillId="0" borderId="1" xfId="0" applyNumberFormat="1" applyFont="1" applyFill="1" applyBorder="1" applyAlignment="1">
      <alignment horizontal="center" vertical="top" wrapText="1"/>
    </xf>
    <xf numFmtId="164" fontId="3" fillId="0" borderId="1" xfId="0" applyNumberFormat="1" applyFont="1" applyFill="1" applyBorder="1" applyAlignment="1">
      <alignment vertical="top" wrapText="1"/>
    </xf>
    <xf numFmtId="0" fontId="11" fillId="0" borderId="1" xfId="0" applyFont="1" applyFill="1" applyBorder="1" applyAlignment="1">
      <alignment horizontal="center" vertical="top"/>
    </xf>
    <xf numFmtId="0" fontId="9" fillId="0" borderId="1" xfId="0" applyFont="1" applyFill="1" applyBorder="1" applyAlignment="1">
      <alignment horizontal="center" vertical="top"/>
    </xf>
    <xf numFmtId="0" fontId="17" fillId="0" borderId="1" xfId="0" applyFont="1" applyFill="1" applyBorder="1" applyAlignment="1">
      <alignment horizontal="center" vertical="top"/>
    </xf>
    <xf numFmtId="165" fontId="10" fillId="0" borderId="1" xfId="0" applyNumberFormat="1" applyFont="1" applyFill="1" applyBorder="1" applyAlignment="1">
      <alignment horizontal="center" vertical="top" wrapText="1"/>
    </xf>
    <xf numFmtId="0" fontId="15" fillId="0" borderId="1" xfId="6" applyFont="1" applyFill="1" applyBorder="1" applyAlignment="1">
      <alignment horizontal="center" vertical="top" wrapText="1"/>
    </xf>
    <xf numFmtId="0" fontId="3" fillId="0" borderId="1" xfId="0" applyNumberFormat="1" applyFont="1" applyFill="1" applyBorder="1" applyAlignment="1">
      <alignment horizontal="center" vertical="top" wrapText="1"/>
    </xf>
    <xf numFmtId="165" fontId="3" fillId="0" borderId="1" xfId="0" applyNumberFormat="1" applyFont="1" applyFill="1" applyBorder="1" applyAlignment="1">
      <alignment horizontal="center" vertical="top" wrapText="1"/>
    </xf>
    <xf numFmtId="164" fontId="13" fillId="0" borderId="1" xfId="0" applyNumberFormat="1" applyFont="1" applyFill="1" applyBorder="1" applyAlignment="1">
      <alignment horizontal="center" vertical="top" wrapText="1"/>
    </xf>
    <xf numFmtId="164" fontId="9" fillId="0" borderId="1" xfId="0" applyNumberFormat="1" applyFont="1" applyFill="1" applyBorder="1" applyAlignment="1">
      <alignment vertical="top" wrapText="1"/>
    </xf>
    <xf numFmtId="1" fontId="9" fillId="0" borderId="1" xfId="0" applyNumberFormat="1" applyFont="1" applyFill="1" applyBorder="1" applyAlignment="1">
      <alignment horizontal="center" vertical="top" wrapText="1"/>
    </xf>
    <xf numFmtId="49" fontId="9" fillId="0" borderId="1" xfId="0" applyNumberFormat="1" applyFont="1" applyFill="1" applyBorder="1" applyAlignment="1">
      <alignment horizontal="center" vertical="top" wrapText="1"/>
    </xf>
    <xf numFmtId="0" fontId="14" fillId="0" borderId="0" xfId="0" applyFont="1" applyFill="1" applyAlignment="1">
      <alignment vertical="top"/>
    </xf>
    <xf numFmtId="0" fontId="4" fillId="0" borderId="0" xfId="0" applyFont="1" applyFill="1" applyAlignment="1">
      <alignment horizontal="right" vertical="top" wrapText="1"/>
    </xf>
    <xf numFmtId="164" fontId="3" fillId="0" borderId="0" xfId="0" applyNumberFormat="1" applyFont="1" applyFill="1" applyAlignment="1">
      <alignment horizontal="center" vertical="top"/>
    </xf>
    <xf numFmtId="164" fontId="3" fillId="0" borderId="0" xfId="0" applyNumberFormat="1" applyFont="1" applyFill="1" applyAlignment="1">
      <alignment horizontal="right" vertical="top"/>
    </xf>
    <xf numFmtId="164" fontId="20" fillId="0" borderId="0" xfId="0" applyNumberFormat="1" applyFont="1" applyFill="1" applyAlignment="1">
      <alignment horizontal="right" vertical="top"/>
    </xf>
    <xf numFmtId="0" fontId="23" fillId="0" borderId="1" xfId="5" applyFont="1" applyFill="1" applyBorder="1" applyAlignment="1">
      <alignment horizontal="center" vertical="top"/>
    </xf>
    <xf numFmtId="4" fontId="3" fillId="0" borderId="1" xfId="0" applyNumberFormat="1" applyFont="1" applyFill="1" applyBorder="1" applyAlignment="1">
      <alignment horizontal="center" vertical="top" wrapText="1"/>
    </xf>
    <xf numFmtId="0" fontId="3" fillId="0" borderId="1" xfId="0" applyFont="1" applyFill="1" applyBorder="1" applyAlignment="1">
      <alignment vertical="top"/>
    </xf>
    <xf numFmtId="0" fontId="3" fillId="0" borderId="1" xfId="0" applyFont="1" applyFill="1" applyBorder="1" applyAlignment="1">
      <alignment horizontal="center" vertical="center" wrapText="1"/>
    </xf>
    <xf numFmtId="0" fontId="11" fillId="0" borderId="1" xfId="6" applyFont="1" applyFill="1" applyBorder="1" applyAlignment="1">
      <alignment horizontal="center" vertical="top" wrapText="1"/>
    </xf>
    <xf numFmtId="0" fontId="5" fillId="0" borderId="1" xfId="0" applyFont="1" applyFill="1" applyBorder="1" applyAlignment="1">
      <alignment horizontal="center" vertical="top" wrapText="1"/>
    </xf>
    <xf numFmtId="0" fontId="13" fillId="0" borderId="1" xfId="0" applyFont="1" applyFill="1" applyBorder="1" applyAlignment="1">
      <alignment horizontal="center" vertical="top"/>
    </xf>
    <xf numFmtId="0" fontId="12" fillId="0"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0" xfId="0" applyFont="1" applyFill="1" applyAlignment="1">
      <alignment horizontal="right" vertical="top" wrapText="1"/>
    </xf>
    <xf numFmtId="0" fontId="8" fillId="0" borderId="0" xfId="0" applyFont="1" applyFill="1" applyAlignment="1">
      <alignment horizontal="center" vertical="top" wrapText="1"/>
    </xf>
    <xf numFmtId="0" fontId="5" fillId="0"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6" fillId="0" borderId="0" xfId="0" applyFont="1" applyFill="1" applyBorder="1" applyAlignment="1">
      <alignment horizontal="left" vertical="top"/>
    </xf>
    <xf numFmtId="0" fontId="13" fillId="0" borderId="1" xfId="0" applyFont="1" applyFill="1" applyBorder="1" applyAlignment="1">
      <alignment horizontal="center" vertical="top" wrapText="1"/>
    </xf>
    <xf numFmtId="0" fontId="13" fillId="0" borderId="1" xfId="0" applyFont="1" applyFill="1" applyBorder="1" applyAlignment="1">
      <alignment horizontal="center" vertical="top"/>
    </xf>
    <xf numFmtId="0" fontId="12"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9" fillId="0" borderId="1" xfId="0" applyFont="1" applyFill="1" applyBorder="1" applyAlignment="1">
      <alignment horizontal="center" vertical="top" wrapText="1"/>
    </xf>
    <xf numFmtId="0" fontId="3" fillId="0" borderId="1" xfId="5" applyFont="1" applyFill="1" applyBorder="1" applyAlignment="1">
      <alignment horizontal="center" vertical="top" wrapText="1"/>
    </xf>
    <xf numFmtId="0" fontId="17" fillId="0" borderId="1" xfId="5" applyFont="1" applyFill="1" applyBorder="1" applyAlignment="1">
      <alignment horizontal="center" vertical="top" wrapText="1"/>
    </xf>
    <xf numFmtId="0" fontId="3" fillId="0" borderId="0" xfId="0" applyFont="1" applyFill="1" applyBorder="1" applyAlignment="1">
      <alignment horizontal="center" vertical="top"/>
    </xf>
    <xf numFmtId="0" fontId="5" fillId="0" borderId="1" xfId="0" applyFont="1" applyFill="1" applyBorder="1" applyAlignment="1">
      <alignment horizontal="left" vertical="top" wrapText="1"/>
    </xf>
    <xf numFmtId="0" fontId="3" fillId="0" borderId="1" xfId="2" applyFont="1" applyFill="1" applyBorder="1" applyAlignment="1">
      <alignment horizontal="center" vertical="top" wrapText="1"/>
    </xf>
    <xf numFmtId="0" fontId="11" fillId="0" borderId="1" xfId="2" applyFont="1" applyFill="1" applyBorder="1" applyAlignment="1">
      <alignment horizontal="right" vertical="top" wrapText="1"/>
    </xf>
    <xf numFmtId="0" fontId="17" fillId="0" borderId="1" xfId="0" applyFont="1" applyFill="1" applyBorder="1" applyAlignment="1">
      <alignment horizontal="center" vertical="top" wrapText="1"/>
    </xf>
  </cellXfs>
  <cellStyles count="8">
    <cellStyle name="КАНДАГАЧ тел3-33-96 2" xfId="3"/>
    <cellStyle name="Обычный" xfId="0" builtinId="0"/>
    <cellStyle name="Обычный 14 13" xfId="1"/>
    <cellStyle name="Обычный 14 13 2" xfId="7"/>
    <cellStyle name="Обычный 14 3 2" xfId="2"/>
    <cellStyle name="Обычный 14 3 2 10" xfId="6"/>
    <cellStyle name="Обычный 2 2 4" xfId="5"/>
    <cellStyle name="Обычный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5"/>
  <sheetViews>
    <sheetView tabSelected="1" zoomScaleNormal="100" workbookViewId="0">
      <pane ySplit="9" topLeftCell="A10" activePane="bottomLeft" state="frozen"/>
      <selection pane="bottomLeft" activeCell="A10" sqref="A10:M10"/>
    </sheetView>
  </sheetViews>
  <sheetFormatPr defaultRowHeight="15" x14ac:dyDescent="0.25"/>
  <cols>
    <col min="1" max="1" width="33.7109375" style="93" customWidth="1"/>
    <col min="2" max="2" width="10.7109375" style="23" customWidth="1"/>
    <col min="3" max="3" width="14" style="23" customWidth="1"/>
    <col min="4" max="4" width="14.7109375" style="23" customWidth="1"/>
    <col min="5" max="5" width="8.28515625" style="26" customWidth="1"/>
    <col min="6" max="6" width="11.28515625" style="23" customWidth="1"/>
    <col min="7" max="7" width="10.5703125" style="23" customWidth="1"/>
    <col min="8" max="8" width="8.5703125" style="25" customWidth="1"/>
    <col min="9" max="10" width="9.28515625" style="23" bestFit="1" customWidth="1"/>
    <col min="11" max="11" width="8.42578125" style="23" customWidth="1"/>
    <col min="12" max="12" width="13.28515625" style="23" customWidth="1"/>
    <col min="13" max="13" width="47.5703125" style="23" customWidth="1"/>
    <col min="14" max="16384" width="9.140625" style="24"/>
  </cols>
  <sheetData>
    <row r="1" spans="1:13" s="20" customFormat="1" x14ac:dyDescent="0.25">
      <c r="A1" s="93"/>
      <c r="E1" s="67"/>
      <c r="L1" s="80" t="s">
        <v>231</v>
      </c>
      <c r="M1" s="80"/>
    </row>
    <row r="2" spans="1:13" s="20" customFormat="1" x14ac:dyDescent="0.25">
      <c r="A2" s="93"/>
      <c r="E2" s="67"/>
      <c r="J2" s="80" t="s">
        <v>230</v>
      </c>
      <c r="K2" s="80"/>
      <c r="L2" s="80"/>
      <c r="M2" s="80"/>
    </row>
    <row r="3" spans="1:13" s="20" customFormat="1" x14ac:dyDescent="0.25">
      <c r="A3" s="93"/>
      <c r="C3" s="68"/>
      <c r="D3" s="68"/>
      <c r="E3" s="67"/>
      <c r="J3" s="80" t="s">
        <v>229</v>
      </c>
      <c r="K3" s="80"/>
      <c r="L3" s="80"/>
      <c r="M3" s="80"/>
    </row>
    <row r="4" spans="1:13" x14ac:dyDescent="0.25">
      <c r="E4" s="66"/>
      <c r="H4" s="23"/>
      <c r="M4" s="65" t="s">
        <v>228</v>
      </c>
    </row>
    <row r="5" spans="1:13" s="64" customFormat="1" ht="54" customHeight="1" x14ac:dyDescent="0.25">
      <c r="A5" s="81" t="s">
        <v>243</v>
      </c>
      <c r="B5" s="81"/>
      <c r="C5" s="81"/>
      <c r="D5" s="81"/>
      <c r="E5" s="81"/>
      <c r="F5" s="81"/>
      <c r="G5" s="81"/>
      <c r="H5" s="81"/>
      <c r="I5" s="81"/>
      <c r="J5" s="81"/>
      <c r="K5" s="81"/>
      <c r="L5" s="81"/>
      <c r="M5" s="81"/>
    </row>
    <row r="6" spans="1:13" ht="18.75" x14ac:dyDescent="0.25">
      <c r="A6" s="85" t="s">
        <v>227</v>
      </c>
      <c r="B6" s="85"/>
      <c r="C6" s="85"/>
      <c r="D6" s="85"/>
      <c r="E6" s="85"/>
      <c r="F6" s="85"/>
      <c r="G6" s="85"/>
      <c r="H6" s="85"/>
      <c r="I6" s="85"/>
      <c r="J6" s="85"/>
      <c r="K6" s="85"/>
      <c r="L6" s="85"/>
      <c r="M6" s="85"/>
    </row>
    <row r="7" spans="1:13" ht="39" customHeight="1" x14ac:dyDescent="0.25">
      <c r="A7" s="90" t="s">
        <v>226</v>
      </c>
      <c r="B7" s="84" t="s">
        <v>225</v>
      </c>
      <c r="C7" s="84" t="s">
        <v>224</v>
      </c>
      <c r="D7" s="84"/>
      <c r="E7" s="84"/>
      <c r="F7" s="84" t="s">
        <v>223</v>
      </c>
      <c r="G7" s="84"/>
      <c r="H7" s="84"/>
      <c r="I7" s="84" t="s">
        <v>222</v>
      </c>
      <c r="J7" s="84"/>
      <c r="K7" s="84"/>
      <c r="L7" s="84" t="s">
        <v>221</v>
      </c>
      <c r="M7" s="84" t="s">
        <v>220</v>
      </c>
    </row>
    <row r="8" spans="1:13" ht="54.75" customHeight="1" x14ac:dyDescent="0.25">
      <c r="A8" s="90"/>
      <c r="B8" s="84"/>
      <c r="C8" s="79" t="s">
        <v>219</v>
      </c>
      <c r="D8" s="79" t="s">
        <v>218</v>
      </c>
      <c r="E8" s="79" t="s">
        <v>0</v>
      </c>
      <c r="F8" s="79" t="s">
        <v>219</v>
      </c>
      <c r="G8" s="79" t="s">
        <v>218</v>
      </c>
      <c r="H8" s="79" t="s">
        <v>0</v>
      </c>
      <c r="I8" s="79" t="s">
        <v>219</v>
      </c>
      <c r="J8" s="79" t="s">
        <v>218</v>
      </c>
      <c r="K8" s="79" t="s">
        <v>0</v>
      </c>
      <c r="L8" s="84"/>
      <c r="M8" s="84"/>
    </row>
    <row r="9" spans="1:13" s="23" customFormat="1" x14ac:dyDescent="0.25">
      <c r="A9" s="38">
        <v>1</v>
      </c>
      <c r="B9" s="79">
        <v>2</v>
      </c>
      <c r="C9" s="79">
        <v>3</v>
      </c>
      <c r="D9" s="79">
        <v>4</v>
      </c>
      <c r="E9" s="79">
        <v>5</v>
      </c>
      <c r="F9" s="79">
        <v>6</v>
      </c>
      <c r="G9" s="79">
        <v>7</v>
      </c>
      <c r="H9" s="79">
        <v>8</v>
      </c>
      <c r="I9" s="79">
        <v>9</v>
      </c>
      <c r="J9" s="79">
        <v>10</v>
      </c>
      <c r="K9" s="79">
        <v>11</v>
      </c>
      <c r="L9" s="79">
        <v>12</v>
      </c>
      <c r="M9" s="79">
        <v>13</v>
      </c>
    </row>
    <row r="10" spans="1:13" x14ac:dyDescent="0.25">
      <c r="A10" s="82" t="s">
        <v>217</v>
      </c>
      <c r="B10" s="82"/>
      <c r="C10" s="82"/>
      <c r="D10" s="82"/>
      <c r="E10" s="82"/>
      <c r="F10" s="82"/>
      <c r="G10" s="82"/>
      <c r="H10" s="82"/>
      <c r="I10" s="82"/>
      <c r="J10" s="82"/>
      <c r="K10" s="82"/>
      <c r="L10" s="82"/>
      <c r="M10" s="82"/>
    </row>
    <row r="11" spans="1:13" x14ac:dyDescent="0.25">
      <c r="A11" s="82" t="s">
        <v>216</v>
      </c>
      <c r="B11" s="82"/>
      <c r="C11" s="82"/>
      <c r="D11" s="82"/>
      <c r="E11" s="82"/>
      <c r="F11" s="82"/>
      <c r="G11" s="82"/>
      <c r="H11" s="82"/>
      <c r="I11" s="82"/>
      <c r="J11" s="82"/>
      <c r="K11" s="82"/>
      <c r="L11" s="82"/>
      <c r="M11" s="82"/>
    </row>
    <row r="12" spans="1:13" x14ac:dyDescent="0.25">
      <c r="A12" s="94" t="s">
        <v>233</v>
      </c>
      <c r="B12" s="94"/>
      <c r="C12" s="94"/>
      <c r="D12" s="94"/>
      <c r="E12" s="94"/>
      <c r="F12" s="94"/>
      <c r="G12" s="94"/>
      <c r="H12" s="94"/>
      <c r="I12" s="94"/>
      <c r="J12" s="94"/>
      <c r="K12" s="94"/>
      <c r="L12" s="94"/>
      <c r="M12" s="94"/>
    </row>
    <row r="13" spans="1:13" ht="315.75" customHeight="1" x14ac:dyDescent="0.25">
      <c r="A13" s="5" t="s">
        <v>236</v>
      </c>
      <c r="B13" s="5" t="s">
        <v>0</v>
      </c>
      <c r="C13" s="5"/>
      <c r="D13" s="5"/>
      <c r="E13" s="5"/>
      <c r="F13" s="5"/>
      <c r="G13" s="5"/>
      <c r="H13" s="5"/>
      <c r="I13" s="5">
        <v>68</v>
      </c>
      <c r="J13" s="5">
        <v>56.7</v>
      </c>
      <c r="K13" s="22">
        <v>83.4</v>
      </c>
      <c r="L13" s="5"/>
      <c r="M13" s="5" t="s">
        <v>247</v>
      </c>
    </row>
    <row r="14" spans="1:13" x14ac:dyDescent="0.25">
      <c r="A14" s="94" t="s">
        <v>234</v>
      </c>
      <c r="B14" s="94"/>
      <c r="C14" s="94"/>
      <c r="D14" s="94"/>
      <c r="E14" s="94"/>
      <c r="F14" s="94"/>
      <c r="G14" s="94"/>
      <c r="H14" s="94"/>
      <c r="I14" s="94"/>
      <c r="J14" s="94"/>
      <c r="K14" s="94"/>
      <c r="L14" s="94"/>
      <c r="M14" s="94"/>
    </row>
    <row r="15" spans="1:13" ht="45" x14ac:dyDescent="0.25">
      <c r="A15" s="5" t="s">
        <v>215</v>
      </c>
      <c r="B15" s="5" t="s">
        <v>212</v>
      </c>
      <c r="C15" s="5"/>
      <c r="D15" s="5"/>
      <c r="E15" s="29"/>
      <c r="F15" s="5"/>
      <c r="G15" s="5"/>
      <c r="H15" s="21"/>
      <c r="I15" s="5"/>
      <c r="J15" s="5"/>
      <c r="K15" s="5"/>
      <c r="L15" s="5"/>
      <c r="M15" s="77"/>
    </row>
    <row r="16" spans="1:13" ht="48.75" customHeight="1" x14ac:dyDescent="0.25">
      <c r="A16" s="63" t="s">
        <v>214</v>
      </c>
      <c r="B16" s="5" t="s">
        <v>212</v>
      </c>
      <c r="C16" s="5"/>
      <c r="D16" s="5"/>
      <c r="E16" s="29"/>
      <c r="F16" s="5"/>
      <c r="G16" s="5"/>
      <c r="H16" s="21"/>
      <c r="I16" s="1">
        <v>4.49</v>
      </c>
      <c r="J16" s="2">
        <v>4.2</v>
      </c>
      <c r="K16" s="22">
        <f>I16/J16*100</f>
        <v>106.9047619047619</v>
      </c>
      <c r="L16" s="5"/>
      <c r="M16" s="83" t="s">
        <v>248</v>
      </c>
    </row>
    <row r="17" spans="1:13" ht="33" customHeight="1" x14ac:dyDescent="0.25">
      <c r="A17" s="63" t="s">
        <v>213</v>
      </c>
      <c r="B17" s="5" t="s">
        <v>212</v>
      </c>
      <c r="C17" s="5"/>
      <c r="D17" s="5"/>
      <c r="E17" s="29"/>
      <c r="F17" s="5"/>
      <c r="G17" s="5"/>
      <c r="H17" s="21"/>
      <c r="I17" s="1">
        <v>2.4900000000000002</v>
      </c>
      <c r="J17" s="2">
        <v>2.2999999999999998</v>
      </c>
      <c r="K17" s="22">
        <f>I17/J17*100</f>
        <v>108.2608695652174</v>
      </c>
      <c r="L17" s="5"/>
      <c r="M17" s="83"/>
    </row>
    <row r="18" spans="1:13" ht="323.25" customHeight="1" x14ac:dyDescent="0.25">
      <c r="A18" s="5" t="s">
        <v>211</v>
      </c>
      <c r="B18" s="5" t="s">
        <v>0</v>
      </c>
      <c r="C18" s="5"/>
      <c r="D18" s="5"/>
      <c r="E18" s="29"/>
      <c r="F18" s="5"/>
      <c r="G18" s="5"/>
      <c r="H18" s="21"/>
      <c r="I18" s="5">
        <v>93</v>
      </c>
      <c r="J18" s="5">
        <v>92.02</v>
      </c>
      <c r="K18" s="21">
        <f>I18/J18*100</f>
        <v>101.0649858726364</v>
      </c>
      <c r="L18" s="5"/>
      <c r="M18" s="77" t="s">
        <v>416</v>
      </c>
    </row>
    <row r="19" spans="1:13" ht="60" x14ac:dyDescent="0.25">
      <c r="A19" s="5" t="s">
        <v>210</v>
      </c>
      <c r="B19" s="5" t="s">
        <v>0</v>
      </c>
      <c r="C19" s="5"/>
      <c r="D19" s="5"/>
      <c r="E19" s="29"/>
      <c r="F19" s="5"/>
      <c r="G19" s="5"/>
      <c r="H19" s="21"/>
      <c r="I19" s="5">
        <v>40</v>
      </c>
      <c r="J19" s="5">
        <v>40.03</v>
      </c>
      <c r="K19" s="21">
        <f t="shared" ref="K19:K25" si="0">J19/I19*100</f>
        <v>100.075</v>
      </c>
      <c r="L19" s="5"/>
      <c r="M19" s="77" t="s">
        <v>249</v>
      </c>
    </row>
    <row r="20" spans="1:13" ht="60" x14ac:dyDescent="0.25">
      <c r="A20" s="5" t="s">
        <v>209</v>
      </c>
      <c r="B20" s="5" t="s">
        <v>0</v>
      </c>
      <c r="C20" s="5"/>
      <c r="D20" s="5"/>
      <c r="E20" s="29"/>
      <c r="F20" s="5"/>
      <c r="G20" s="5"/>
      <c r="H20" s="21"/>
      <c r="I20" s="5">
        <v>24</v>
      </c>
      <c r="J20" s="5">
        <v>25.4</v>
      </c>
      <c r="K20" s="21">
        <f t="shared" si="0"/>
        <v>105.83333333333333</v>
      </c>
      <c r="L20" s="5"/>
      <c r="M20" s="77" t="s">
        <v>250</v>
      </c>
    </row>
    <row r="21" spans="1:13" ht="60" x14ac:dyDescent="0.25">
      <c r="A21" s="5" t="s">
        <v>208</v>
      </c>
      <c r="B21" s="5" t="s">
        <v>0</v>
      </c>
      <c r="C21" s="5"/>
      <c r="D21" s="5"/>
      <c r="E21" s="29"/>
      <c r="F21" s="5"/>
      <c r="G21" s="5"/>
      <c r="H21" s="21"/>
      <c r="I21" s="5">
        <v>52.9</v>
      </c>
      <c r="J21" s="5">
        <v>52.9</v>
      </c>
      <c r="K21" s="62">
        <f t="shared" si="0"/>
        <v>100</v>
      </c>
      <c r="L21" s="5"/>
      <c r="M21" s="77" t="s">
        <v>251</v>
      </c>
    </row>
    <row r="22" spans="1:13" ht="180" x14ac:dyDescent="0.25">
      <c r="A22" s="5" t="s">
        <v>207</v>
      </c>
      <c r="B22" s="5" t="s">
        <v>0</v>
      </c>
      <c r="C22" s="5"/>
      <c r="D22" s="5"/>
      <c r="E22" s="29"/>
      <c r="F22" s="5"/>
      <c r="G22" s="5"/>
      <c r="H22" s="21"/>
      <c r="I22" s="5">
        <v>28.1</v>
      </c>
      <c r="J22" s="5">
        <v>12</v>
      </c>
      <c r="K22" s="62">
        <f t="shared" si="0"/>
        <v>42.704626334519567</v>
      </c>
      <c r="L22" s="5"/>
      <c r="M22" s="77" t="s">
        <v>252</v>
      </c>
    </row>
    <row r="23" spans="1:13" ht="60" x14ac:dyDescent="0.25">
      <c r="A23" s="5" t="s">
        <v>206</v>
      </c>
      <c r="B23" s="5" t="s">
        <v>0</v>
      </c>
      <c r="C23" s="5"/>
      <c r="D23" s="5"/>
      <c r="E23" s="29"/>
      <c r="F23" s="5"/>
      <c r="G23" s="5"/>
      <c r="H23" s="21"/>
      <c r="I23" s="5">
        <v>79.599999999999994</v>
      </c>
      <c r="J23" s="5">
        <v>79.599999999999994</v>
      </c>
      <c r="K23" s="62">
        <f t="shared" si="0"/>
        <v>100</v>
      </c>
      <c r="L23" s="5"/>
      <c r="M23" s="77" t="s">
        <v>253</v>
      </c>
    </row>
    <row r="24" spans="1:13" ht="77.25" customHeight="1" x14ac:dyDescent="0.25">
      <c r="A24" s="5" t="s">
        <v>254</v>
      </c>
      <c r="B24" s="5"/>
      <c r="C24" s="5"/>
      <c r="D24" s="5"/>
      <c r="E24" s="29"/>
      <c r="F24" s="5"/>
      <c r="G24" s="5"/>
      <c r="H24" s="21"/>
      <c r="I24" s="5">
        <v>24</v>
      </c>
      <c r="J24" s="5">
        <v>24</v>
      </c>
      <c r="K24" s="62">
        <f t="shared" si="0"/>
        <v>100</v>
      </c>
      <c r="L24" s="5"/>
      <c r="M24" s="77" t="s">
        <v>255</v>
      </c>
    </row>
    <row r="25" spans="1:13" ht="228.75" customHeight="1" x14ac:dyDescent="0.25">
      <c r="A25" s="5" t="s">
        <v>205</v>
      </c>
      <c r="B25" s="5" t="s">
        <v>0</v>
      </c>
      <c r="C25" s="5"/>
      <c r="D25" s="5"/>
      <c r="E25" s="29"/>
      <c r="F25" s="5"/>
      <c r="G25" s="5"/>
      <c r="H25" s="21"/>
      <c r="I25" s="5">
        <v>3.2</v>
      </c>
      <c r="J25" s="5">
        <v>4.1900000000000004</v>
      </c>
      <c r="K25" s="21">
        <f t="shared" si="0"/>
        <v>130.9375</v>
      </c>
      <c r="L25" s="5"/>
      <c r="M25" s="77" t="s">
        <v>256</v>
      </c>
    </row>
    <row r="26" spans="1:13" ht="75" x14ac:dyDescent="0.25">
      <c r="A26" s="5" t="s">
        <v>204</v>
      </c>
      <c r="B26" s="5" t="s">
        <v>0</v>
      </c>
      <c r="C26" s="5"/>
      <c r="D26" s="5"/>
      <c r="E26" s="29"/>
      <c r="F26" s="5"/>
      <c r="G26" s="5"/>
      <c r="H26" s="21"/>
      <c r="I26" s="5">
        <v>0.23</v>
      </c>
      <c r="J26" s="5">
        <v>0.23</v>
      </c>
      <c r="K26" s="62">
        <f t="shared" ref="K26:K28" si="1">J26/I26*100</f>
        <v>100</v>
      </c>
      <c r="L26" s="5"/>
      <c r="M26" s="77" t="s">
        <v>257</v>
      </c>
    </row>
    <row r="27" spans="1:13" ht="60" x14ac:dyDescent="0.25">
      <c r="A27" s="5" t="s">
        <v>203</v>
      </c>
      <c r="B27" s="5" t="s">
        <v>0</v>
      </c>
      <c r="C27" s="5"/>
      <c r="D27" s="5"/>
      <c r="E27" s="29"/>
      <c r="F27" s="5"/>
      <c r="G27" s="5"/>
      <c r="H27" s="21"/>
      <c r="I27" s="5">
        <v>83</v>
      </c>
      <c r="J27" s="5">
        <v>83</v>
      </c>
      <c r="K27" s="62">
        <f t="shared" si="1"/>
        <v>100</v>
      </c>
      <c r="L27" s="5"/>
      <c r="M27" s="77" t="s">
        <v>258</v>
      </c>
    </row>
    <row r="28" spans="1:13" ht="90" x14ac:dyDescent="0.25">
      <c r="A28" s="5" t="s">
        <v>259</v>
      </c>
      <c r="B28" s="5" t="s">
        <v>0</v>
      </c>
      <c r="C28" s="5"/>
      <c r="D28" s="5"/>
      <c r="E28" s="29"/>
      <c r="F28" s="5"/>
      <c r="G28" s="5"/>
      <c r="H28" s="21"/>
      <c r="I28" s="5">
        <v>5</v>
      </c>
      <c r="J28" s="5">
        <v>5</v>
      </c>
      <c r="K28" s="62">
        <f t="shared" si="1"/>
        <v>100</v>
      </c>
      <c r="L28" s="5"/>
      <c r="M28" s="77" t="s">
        <v>260</v>
      </c>
    </row>
    <row r="29" spans="1:13" ht="45" x14ac:dyDescent="0.25">
      <c r="A29" s="5" t="s">
        <v>202</v>
      </c>
      <c r="B29" s="5" t="s">
        <v>0</v>
      </c>
      <c r="C29" s="5"/>
      <c r="D29" s="5"/>
      <c r="E29" s="29"/>
      <c r="F29" s="5"/>
      <c r="G29" s="5"/>
      <c r="H29" s="21"/>
      <c r="I29" s="5"/>
      <c r="J29" s="5"/>
      <c r="K29" s="21"/>
      <c r="L29" s="5"/>
      <c r="M29" s="83" t="s">
        <v>261</v>
      </c>
    </row>
    <row r="30" spans="1:13" x14ac:dyDescent="0.25">
      <c r="A30" s="4" t="s">
        <v>201</v>
      </c>
      <c r="B30" s="5" t="s">
        <v>0</v>
      </c>
      <c r="C30" s="5"/>
      <c r="D30" s="5"/>
      <c r="E30" s="29"/>
      <c r="F30" s="5"/>
      <c r="G30" s="5"/>
      <c r="H30" s="21"/>
      <c r="I30" s="5">
        <v>82.4</v>
      </c>
      <c r="J30" s="5">
        <v>82.4</v>
      </c>
      <c r="K30" s="5">
        <f>J30/I30*100</f>
        <v>100</v>
      </c>
      <c r="L30" s="5"/>
      <c r="M30" s="83"/>
    </row>
    <row r="31" spans="1:13" x14ac:dyDescent="0.25">
      <c r="A31" s="4" t="s">
        <v>200</v>
      </c>
      <c r="B31" s="5" t="s">
        <v>0</v>
      </c>
      <c r="C31" s="5"/>
      <c r="D31" s="5"/>
      <c r="E31" s="29"/>
      <c r="F31" s="5"/>
      <c r="G31" s="5"/>
      <c r="H31" s="21"/>
      <c r="I31" s="5">
        <v>77.099999999999994</v>
      </c>
      <c r="J31" s="5">
        <v>77.099999999999994</v>
      </c>
      <c r="K31" s="5">
        <f>J31/I31*100</f>
        <v>100</v>
      </c>
      <c r="L31" s="5"/>
      <c r="M31" s="83"/>
    </row>
    <row r="32" spans="1:13" x14ac:dyDescent="0.25">
      <c r="A32" s="4" t="s">
        <v>180</v>
      </c>
      <c r="B32" s="5" t="s">
        <v>0</v>
      </c>
      <c r="C32" s="5"/>
      <c r="D32" s="5"/>
      <c r="E32" s="29"/>
      <c r="F32" s="5"/>
      <c r="G32" s="5"/>
      <c r="H32" s="21"/>
      <c r="I32" s="5">
        <v>75.400000000000006</v>
      </c>
      <c r="J32" s="5">
        <v>75.400000000000006</v>
      </c>
      <c r="K32" s="5">
        <f>J32/I32*100</f>
        <v>100</v>
      </c>
      <c r="L32" s="5"/>
      <c r="M32" s="83"/>
    </row>
    <row r="33" spans="1:13" ht="30" x14ac:dyDescent="0.25">
      <c r="A33" s="4" t="s">
        <v>199</v>
      </c>
      <c r="B33" s="5" t="s">
        <v>0</v>
      </c>
      <c r="C33" s="5"/>
      <c r="D33" s="5"/>
      <c r="E33" s="29"/>
      <c r="F33" s="5"/>
      <c r="G33" s="5"/>
      <c r="H33" s="21"/>
      <c r="I33" s="5">
        <v>86</v>
      </c>
      <c r="J33" s="5">
        <v>86</v>
      </c>
      <c r="K33" s="5">
        <f>J33/I33*100</f>
        <v>100</v>
      </c>
      <c r="L33" s="5"/>
      <c r="M33" s="83"/>
    </row>
    <row r="34" spans="1:13" ht="42.75" x14ac:dyDescent="0.25">
      <c r="A34" s="74" t="s">
        <v>1</v>
      </c>
      <c r="B34" s="5" t="s">
        <v>13</v>
      </c>
      <c r="C34" s="7">
        <v>4738517</v>
      </c>
      <c r="D34" s="7">
        <v>4738517</v>
      </c>
      <c r="E34" s="29">
        <f>D34/C34*100</f>
        <v>100</v>
      </c>
      <c r="F34" s="5"/>
      <c r="G34" s="5"/>
      <c r="H34" s="21"/>
      <c r="I34" s="5"/>
      <c r="J34" s="5"/>
      <c r="K34" s="5"/>
      <c r="L34" s="21">
        <f>(93.6+99.3)/2</f>
        <v>96.449999999999989</v>
      </c>
      <c r="M34" s="77"/>
    </row>
    <row r="35" spans="1:13" ht="30" x14ac:dyDescent="0.25">
      <c r="A35" s="4" t="s">
        <v>45</v>
      </c>
      <c r="B35" s="5"/>
      <c r="C35" s="29"/>
      <c r="D35" s="29"/>
      <c r="E35" s="29"/>
      <c r="F35" s="5"/>
      <c r="G35" s="5"/>
      <c r="H35" s="21"/>
      <c r="I35" s="5"/>
      <c r="J35" s="5"/>
      <c r="K35" s="5"/>
      <c r="L35" s="5"/>
      <c r="M35" s="77"/>
    </row>
    <row r="36" spans="1:13" ht="46.5" customHeight="1" x14ac:dyDescent="0.25">
      <c r="A36" s="5" t="s">
        <v>198</v>
      </c>
      <c r="B36" s="5" t="s">
        <v>0</v>
      </c>
      <c r="C36" s="60"/>
      <c r="D36" s="60"/>
      <c r="E36" s="6"/>
      <c r="F36" s="78"/>
      <c r="G36" s="78"/>
      <c r="H36" s="59"/>
      <c r="I36" s="1">
        <v>0.23</v>
      </c>
      <c r="J36" s="1">
        <v>0.23</v>
      </c>
      <c r="K36" s="5">
        <f t="shared" ref="K36:K43" si="2">J36/I36*100</f>
        <v>100</v>
      </c>
      <c r="L36" s="78"/>
      <c r="M36" s="77"/>
    </row>
    <row r="37" spans="1:13" ht="60" x14ac:dyDescent="0.25">
      <c r="A37" s="5" t="s">
        <v>262</v>
      </c>
      <c r="B37" s="5" t="s">
        <v>0</v>
      </c>
      <c r="C37" s="60"/>
      <c r="D37" s="60"/>
      <c r="E37" s="6"/>
      <c r="F37" s="78"/>
      <c r="G37" s="78"/>
      <c r="H37" s="59"/>
      <c r="I37" s="2">
        <v>83</v>
      </c>
      <c r="J37" s="2">
        <v>83</v>
      </c>
      <c r="K37" s="5">
        <f t="shared" si="2"/>
        <v>100</v>
      </c>
      <c r="L37" s="78"/>
      <c r="M37" s="77"/>
    </row>
    <row r="38" spans="1:13" ht="75" x14ac:dyDescent="0.25">
      <c r="A38" s="5" t="s">
        <v>263</v>
      </c>
      <c r="B38" s="5" t="s">
        <v>0</v>
      </c>
      <c r="C38" s="60"/>
      <c r="D38" s="60"/>
      <c r="E38" s="6"/>
      <c r="F38" s="78"/>
      <c r="G38" s="78"/>
      <c r="H38" s="59"/>
      <c r="I38" s="2">
        <v>5</v>
      </c>
      <c r="J38" s="2">
        <v>5</v>
      </c>
      <c r="K38" s="5">
        <f t="shared" si="2"/>
        <v>100</v>
      </c>
      <c r="L38" s="78"/>
      <c r="M38" s="77"/>
    </row>
    <row r="39" spans="1:13" ht="30" x14ac:dyDescent="0.25">
      <c r="A39" s="5" t="s">
        <v>264</v>
      </c>
      <c r="B39" s="5"/>
      <c r="C39" s="60"/>
      <c r="D39" s="60"/>
      <c r="E39" s="6"/>
      <c r="F39" s="78"/>
      <c r="G39" s="78"/>
      <c r="H39" s="59"/>
      <c r="I39" s="2">
        <v>28.1</v>
      </c>
      <c r="J39" s="2">
        <v>12</v>
      </c>
      <c r="K39" s="21">
        <f t="shared" si="2"/>
        <v>42.704626334519567</v>
      </c>
      <c r="L39" s="78"/>
      <c r="M39" s="77"/>
    </row>
    <row r="40" spans="1:13" ht="45" x14ac:dyDescent="0.25">
      <c r="A40" s="5" t="s">
        <v>265</v>
      </c>
      <c r="B40" s="5"/>
      <c r="C40" s="60"/>
      <c r="D40" s="60"/>
      <c r="E40" s="6"/>
      <c r="F40" s="78"/>
      <c r="G40" s="78"/>
      <c r="H40" s="59"/>
      <c r="I40" s="2">
        <v>79.599999999999994</v>
      </c>
      <c r="J40" s="2">
        <v>79.599999999999994</v>
      </c>
      <c r="K40" s="5">
        <f t="shared" si="2"/>
        <v>100</v>
      </c>
      <c r="L40" s="78"/>
      <c r="M40" s="77"/>
    </row>
    <row r="41" spans="1:13" ht="45" x14ac:dyDescent="0.25">
      <c r="A41" s="5" t="s">
        <v>266</v>
      </c>
      <c r="B41" s="78" t="s">
        <v>0</v>
      </c>
      <c r="C41" s="3"/>
      <c r="D41" s="3"/>
      <c r="E41" s="27"/>
      <c r="F41" s="3"/>
      <c r="G41" s="3"/>
      <c r="H41" s="22"/>
      <c r="I41" s="3">
        <v>40</v>
      </c>
      <c r="J41" s="3">
        <v>40.03</v>
      </c>
      <c r="K41" s="22">
        <f t="shared" si="2"/>
        <v>100.075</v>
      </c>
      <c r="L41" s="3"/>
      <c r="M41" s="53"/>
    </row>
    <row r="42" spans="1:13" ht="45" x14ac:dyDescent="0.25">
      <c r="A42" s="5" t="s">
        <v>267</v>
      </c>
      <c r="B42" s="78" t="s">
        <v>0</v>
      </c>
      <c r="C42" s="3"/>
      <c r="D42" s="3"/>
      <c r="E42" s="27"/>
      <c r="F42" s="3"/>
      <c r="G42" s="3"/>
      <c r="H42" s="22"/>
      <c r="I42" s="78">
        <v>24</v>
      </c>
      <c r="J42" s="78">
        <v>25.4</v>
      </c>
      <c r="K42" s="22">
        <f t="shared" si="2"/>
        <v>105.83333333333333</v>
      </c>
      <c r="L42" s="3"/>
      <c r="M42" s="53"/>
    </row>
    <row r="43" spans="1:13" ht="45" x14ac:dyDescent="0.25">
      <c r="A43" s="5" t="s">
        <v>268</v>
      </c>
      <c r="B43" s="78" t="s">
        <v>0</v>
      </c>
      <c r="C43" s="3"/>
      <c r="D43" s="3"/>
      <c r="E43" s="27"/>
      <c r="F43" s="3"/>
      <c r="G43" s="3"/>
      <c r="H43" s="22"/>
      <c r="I43" s="78">
        <v>52.9</v>
      </c>
      <c r="J43" s="78">
        <v>52.9</v>
      </c>
      <c r="K43" s="3">
        <f t="shared" si="2"/>
        <v>100</v>
      </c>
      <c r="L43" s="3"/>
      <c r="M43" s="53"/>
    </row>
    <row r="44" spans="1:13" ht="85.5" x14ac:dyDescent="0.25">
      <c r="A44" s="74" t="s">
        <v>197</v>
      </c>
      <c r="B44" s="5" t="s">
        <v>13</v>
      </c>
      <c r="C44" s="7">
        <v>62713</v>
      </c>
      <c r="D44" s="7">
        <v>62713</v>
      </c>
      <c r="E44" s="61">
        <f>D44/C44*100</f>
        <v>100</v>
      </c>
      <c r="F44" s="5"/>
      <c r="G44" s="5"/>
      <c r="H44" s="21"/>
      <c r="I44" s="78"/>
      <c r="J44" s="78"/>
      <c r="K44" s="78"/>
      <c r="L44" s="78"/>
      <c r="M44" s="77"/>
    </row>
    <row r="45" spans="1:13" x14ac:dyDescent="0.25">
      <c r="A45" s="4" t="s">
        <v>12</v>
      </c>
      <c r="B45" s="5"/>
      <c r="C45" s="29"/>
      <c r="D45" s="29"/>
      <c r="E45" s="29"/>
      <c r="F45" s="5"/>
      <c r="G45" s="5"/>
      <c r="H45" s="21"/>
      <c r="I45" s="5"/>
      <c r="J45" s="5"/>
      <c r="K45" s="5"/>
      <c r="L45" s="5"/>
      <c r="M45" s="77"/>
    </row>
    <row r="46" spans="1:13" ht="90" x14ac:dyDescent="0.25">
      <c r="A46" s="5" t="s">
        <v>196</v>
      </c>
      <c r="B46" s="38" t="s">
        <v>18</v>
      </c>
      <c r="C46" s="60"/>
      <c r="D46" s="60"/>
      <c r="E46" s="6"/>
      <c r="F46" s="17">
        <v>570</v>
      </c>
      <c r="G46" s="17">
        <v>570</v>
      </c>
      <c r="H46" s="21">
        <f>G46/F46*100</f>
        <v>100</v>
      </c>
      <c r="I46" s="78"/>
      <c r="J46" s="78"/>
      <c r="K46" s="78"/>
      <c r="L46" s="78"/>
      <c r="M46" s="77"/>
    </row>
    <row r="47" spans="1:13" ht="75" x14ac:dyDescent="0.25">
      <c r="A47" s="5" t="s">
        <v>269</v>
      </c>
      <c r="B47" s="38" t="s">
        <v>18</v>
      </c>
      <c r="C47" s="60"/>
      <c r="D47" s="60"/>
      <c r="E47" s="6"/>
      <c r="F47" s="17">
        <v>1200</v>
      </c>
      <c r="G47" s="17">
        <v>1200</v>
      </c>
      <c r="H47" s="21">
        <f>G47/F47*100</f>
        <v>100</v>
      </c>
      <c r="I47" s="78"/>
      <c r="J47" s="78"/>
      <c r="K47" s="78"/>
      <c r="L47" s="78"/>
      <c r="M47" s="77"/>
    </row>
    <row r="48" spans="1:13" ht="75" x14ac:dyDescent="0.25">
      <c r="A48" s="5" t="s">
        <v>270</v>
      </c>
      <c r="B48" s="38" t="s">
        <v>18</v>
      </c>
      <c r="C48" s="60"/>
      <c r="D48" s="60"/>
      <c r="E48" s="6"/>
      <c r="F48" s="17">
        <v>116</v>
      </c>
      <c r="G48" s="17">
        <v>116</v>
      </c>
      <c r="H48" s="21">
        <f>G48/F48*100</f>
        <v>100</v>
      </c>
      <c r="I48" s="78"/>
      <c r="J48" s="78"/>
      <c r="K48" s="78"/>
      <c r="L48" s="78"/>
      <c r="M48" s="77"/>
    </row>
    <row r="49" spans="1:13" ht="60" x14ac:dyDescent="0.25">
      <c r="A49" s="5" t="s">
        <v>271</v>
      </c>
      <c r="B49" s="38" t="s">
        <v>18</v>
      </c>
      <c r="C49" s="60"/>
      <c r="D49" s="60"/>
      <c r="E49" s="6"/>
      <c r="F49" s="17">
        <v>3800</v>
      </c>
      <c r="G49" s="17">
        <v>3800</v>
      </c>
      <c r="H49" s="21">
        <v>100</v>
      </c>
      <c r="I49" s="78"/>
      <c r="J49" s="78"/>
      <c r="K49" s="78"/>
      <c r="L49" s="78"/>
      <c r="M49" s="77"/>
    </row>
    <row r="50" spans="1:13" ht="90" x14ac:dyDescent="0.25">
      <c r="A50" s="5" t="s">
        <v>195</v>
      </c>
      <c r="B50" s="38" t="s">
        <v>18</v>
      </c>
      <c r="C50" s="60"/>
      <c r="D50" s="60"/>
      <c r="E50" s="6"/>
      <c r="F50" s="17">
        <v>573</v>
      </c>
      <c r="G50" s="17">
        <v>573</v>
      </c>
      <c r="H50" s="21">
        <f>G50/F50*100</f>
        <v>100</v>
      </c>
      <c r="I50" s="78"/>
      <c r="J50" s="78"/>
      <c r="K50" s="78"/>
      <c r="L50" s="78"/>
      <c r="M50" s="77"/>
    </row>
    <row r="51" spans="1:13" ht="71.25" x14ac:dyDescent="0.25">
      <c r="A51" s="74" t="s">
        <v>194</v>
      </c>
      <c r="B51" s="5" t="s">
        <v>13</v>
      </c>
      <c r="C51" s="60">
        <v>40143</v>
      </c>
      <c r="D51" s="60">
        <v>40143</v>
      </c>
      <c r="E51" s="61">
        <f>D51/C51*100</f>
        <v>100</v>
      </c>
      <c r="F51" s="5"/>
      <c r="G51" s="5"/>
      <c r="H51" s="21"/>
      <c r="I51" s="78"/>
      <c r="J51" s="78"/>
      <c r="K51" s="78"/>
      <c r="L51" s="78"/>
      <c r="M51" s="77"/>
    </row>
    <row r="52" spans="1:13" x14ac:dyDescent="0.25">
      <c r="A52" s="4" t="s">
        <v>12</v>
      </c>
      <c r="B52" s="5"/>
      <c r="C52" s="29"/>
      <c r="D52" s="29"/>
      <c r="E52" s="29"/>
      <c r="F52" s="5"/>
      <c r="G52" s="5"/>
      <c r="H52" s="21"/>
      <c r="I52" s="5"/>
      <c r="J52" s="5"/>
      <c r="K52" s="5"/>
      <c r="L52" s="5"/>
      <c r="M52" s="77"/>
    </row>
    <row r="53" spans="1:13" ht="90" x14ac:dyDescent="0.25">
      <c r="A53" s="5" t="s">
        <v>193</v>
      </c>
      <c r="B53" s="38" t="s">
        <v>18</v>
      </c>
      <c r="C53" s="60"/>
      <c r="D53" s="60"/>
      <c r="E53" s="6"/>
      <c r="F53" s="78">
        <v>4598</v>
      </c>
      <c r="G53" s="78">
        <v>4931</v>
      </c>
      <c r="H53" s="21">
        <f>G53/F53*100</f>
        <v>107.24227925184864</v>
      </c>
      <c r="I53" s="78"/>
      <c r="J53" s="78"/>
      <c r="K53" s="78"/>
      <c r="L53" s="78"/>
      <c r="M53" s="77" t="s">
        <v>272</v>
      </c>
    </row>
    <row r="54" spans="1:13" ht="42.75" x14ac:dyDescent="0.25">
      <c r="A54" s="74" t="s">
        <v>245</v>
      </c>
      <c r="B54" s="5" t="s">
        <v>13</v>
      </c>
      <c r="C54" s="60">
        <v>107075</v>
      </c>
      <c r="D54" s="60">
        <v>107075</v>
      </c>
      <c r="E54" s="61">
        <f>D54/C54*100</f>
        <v>100</v>
      </c>
      <c r="F54" s="5"/>
      <c r="G54" s="5"/>
      <c r="H54" s="21"/>
      <c r="I54" s="78"/>
      <c r="J54" s="78"/>
      <c r="K54" s="78"/>
      <c r="L54" s="78"/>
      <c r="M54" s="77"/>
    </row>
    <row r="55" spans="1:13" x14ac:dyDescent="0.25">
      <c r="A55" s="4" t="s">
        <v>2</v>
      </c>
      <c r="B55" s="5"/>
      <c r="C55" s="29"/>
      <c r="D55" s="29"/>
      <c r="E55" s="29"/>
      <c r="F55" s="5"/>
      <c r="G55" s="5"/>
      <c r="H55" s="21"/>
      <c r="I55" s="5"/>
      <c r="J55" s="5"/>
      <c r="K55" s="5"/>
      <c r="L55" s="5"/>
      <c r="M55" s="77"/>
    </row>
    <row r="56" spans="1:13" ht="75" x14ac:dyDescent="0.25">
      <c r="A56" s="77" t="s">
        <v>273</v>
      </c>
      <c r="B56" s="78" t="s">
        <v>18</v>
      </c>
      <c r="C56" s="60"/>
      <c r="D56" s="60"/>
      <c r="E56" s="6"/>
      <c r="F56" s="78">
        <v>1.5</v>
      </c>
      <c r="G56" s="78">
        <v>1.5</v>
      </c>
      <c r="H56" s="21">
        <f>G56/F56*100</f>
        <v>100</v>
      </c>
      <c r="I56" s="78"/>
      <c r="J56" s="78"/>
      <c r="K56" s="78"/>
      <c r="L56" s="78"/>
      <c r="M56" s="77"/>
    </row>
    <row r="57" spans="1:13" ht="142.5" x14ac:dyDescent="0.25">
      <c r="A57" s="74" t="s">
        <v>192</v>
      </c>
      <c r="B57" s="5" t="s">
        <v>13</v>
      </c>
      <c r="C57" s="60">
        <v>4500000</v>
      </c>
      <c r="D57" s="60">
        <v>4500000</v>
      </c>
      <c r="E57" s="61">
        <f>D57/C57*100</f>
        <v>100</v>
      </c>
      <c r="F57" s="5"/>
      <c r="G57" s="5"/>
      <c r="H57" s="21"/>
      <c r="I57" s="78"/>
      <c r="J57" s="78"/>
      <c r="K57" s="78"/>
      <c r="L57" s="78"/>
      <c r="M57" s="77"/>
    </row>
    <row r="58" spans="1:13" x14ac:dyDescent="0.25">
      <c r="A58" s="4" t="s">
        <v>12</v>
      </c>
      <c r="B58" s="5"/>
      <c r="C58" s="29"/>
      <c r="D58" s="29"/>
      <c r="E58" s="29"/>
      <c r="F58" s="5"/>
      <c r="G58" s="5"/>
      <c r="H58" s="21"/>
      <c r="I58" s="5"/>
      <c r="J58" s="5"/>
      <c r="K58" s="5"/>
      <c r="L58" s="5"/>
      <c r="M58" s="77"/>
    </row>
    <row r="59" spans="1:13" ht="30" x14ac:dyDescent="0.25">
      <c r="A59" s="5" t="s">
        <v>264</v>
      </c>
      <c r="B59" s="38" t="s">
        <v>5</v>
      </c>
      <c r="C59" s="60"/>
      <c r="D59" s="60"/>
      <c r="E59" s="6"/>
      <c r="F59" s="78">
        <v>302</v>
      </c>
      <c r="G59" s="78">
        <v>266</v>
      </c>
      <c r="H59" s="21">
        <f>G59/F59*100</f>
        <v>88.079470198675494</v>
      </c>
      <c r="I59" s="78"/>
      <c r="J59" s="78"/>
      <c r="K59" s="78"/>
      <c r="L59" s="78"/>
      <c r="M59" s="77"/>
    </row>
    <row r="60" spans="1:13" ht="45" x14ac:dyDescent="0.25">
      <c r="A60" s="5" t="s">
        <v>265</v>
      </c>
      <c r="B60" s="38"/>
      <c r="C60" s="60"/>
      <c r="D60" s="60"/>
      <c r="E60" s="6"/>
      <c r="F60" s="78">
        <v>0.22</v>
      </c>
      <c r="G60" s="78">
        <v>0.35</v>
      </c>
      <c r="H60" s="21">
        <f t="shared" ref="H60:H61" si="3">G60/F60*100</f>
        <v>159.09090909090909</v>
      </c>
      <c r="I60" s="78"/>
      <c r="J60" s="78"/>
      <c r="K60" s="78"/>
      <c r="L60" s="78"/>
      <c r="M60" s="77"/>
    </row>
    <row r="61" spans="1:13" ht="45" x14ac:dyDescent="0.25">
      <c r="A61" s="5" t="s">
        <v>274</v>
      </c>
      <c r="B61" s="38"/>
      <c r="C61" s="60"/>
      <c r="D61" s="60"/>
      <c r="E61" s="6"/>
      <c r="F61" s="78">
        <v>218.13</v>
      </c>
      <c r="G61" s="78">
        <v>209.12</v>
      </c>
      <c r="H61" s="21">
        <f t="shared" si="3"/>
        <v>95.869435657635364</v>
      </c>
      <c r="I61" s="78"/>
      <c r="J61" s="78"/>
      <c r="K61" s="78"/>
      <c r="L61" s="78"/>
      <c r="M61" s="77"/>
    </row>
    <row r="62" spans="1:13" ht="57" x14ac:dyDescent="0.25">
      <c r="A62" s="74" t="s">
        <v>191</v>
      </c>
      <c r="B62" s="5" t="s">
        <v>13</v>
      </c>
      <c r="C62" s="60">
        <v>28586</v>
      </c>
      <c r="D62" s="60">
        <v>28586</v>
      </c>
      <c r="E62" s="61">
        <f>D62/C62*100</f>
        <v>100</v>
      </c>
      <c r="F62" s="5"/>
      <c r="G62" s="5"/>
      <c r="H62" s="21"/>
      <c r="I62" s="78"/>
      <c r="J62" s="78"/>
      <c r="K62" s="78"/>
      <c r="L62" s="78"/>
      <c r="M62" s="77"/>
    </row>
    <row r="63" spans="1:13" x14ac:dyDescent="0.25">
      <c r="A63" s="4" t="s">
        <v>12</v>
      </c>
      <c r="B63" s="5"/>
      <c r="C63" s="29"/>
      <c r="D63" s="29"/>
      <c r="E63" s="29"/>
      <c r="F63" s="5"/>
      <c r="G63" s="5"/>
      <c r="H63" s="21"/>
      <c r="I63" s="5"/>
      <c r="J63" s="5"/>
      <c r="K63" s="5"/>
      <c r="L63" s="5"/>
      <c r="M63" s="77"/>
    </row>
    <row r="64" spans="1:13" ht="105" x14ac:dyDescent="0.25">
      <c r="A64" s="5" t="s">
        <v>190</v>
      </c>
      <c r="B64" s="38" t="s">
        <v>18</v>
      </c>
      <c r="C64" s="60"/>
      <c r="D64" s="60"/>
      <c r="E64" s="6"/>
      <c r="F64" s="78">
        <v>25000</v>
      </c>
      <c r="G64" s="78">
        <v>25466</v>
      </c>
      <c r="H64" s="21">
        <f>G64/F64*100</f>
        <v>101.864</v>
      </c>
      <c r="I64" s="5"/>
      <c r="J64" s="78"/>
      <c r="K64" s="78"/>
      <c r="L64" s="78"/>
      <c r="M64" s="77" t="s">
        <v>275</v>
      </c>
    </row>
    <row r="65" spans="1:13" ht="60" x14ac:dyDescent="0.25">
      <c r="A65" s="5" t="s">
        <v>189</v>
      </c>
      <c r="B65" s="38" t="s">
        <v>18</v>
      </c>
      <c r="C65" s="60"/>
      <c r="D65" s="60"/>
      <c r="E65" s="6"/>
      <c r="F65" s="78">
        <v>1</v>
      </c>
      <c r="G65" s="78">
        <v>1</v>
      </c>
      <c r="H65" s="21">
        <f>G65/F65*100</f>
        <v>100</v>
      </c>
      <c r="I65" s="5"/>
      <c r="J65" s="78"/>
      <c r="K65" s="78"/>
      <c r="L65" s="78"/>
      <c r="M65" s="77"/>
    </row>
    <row r="66" spans="1:13" ht="42.75" x14ac:dyDescent="0.25">
      <c r="A66" s="74" t="s">
        <v>188</v>
      </c>
      <c r="B66" s="5" t="s">
        <v>13</v>
      </c>
      <c r="C66" s="7">
        <v>175279</v>
      </c>
      <c r="D66" s="7">
        <v>175279</v>
      </c>
      <c r="E66" s="6">
        <f>D66/C66*100</f>
        <v>100</v>
      </c>
      <c r="F66" s="5"/>
      <c r="G66" s="5"/>
      <c r="H66" s="21"/>
      <c r="I66" s="78"/>
      <c r="J66" s="78"/>
      <c r="K66" s="78"/>
      <c r="L66" s="21">
        <f>(101.1+100)/2</f>
        <v>100.55</v>
      </c>
      <c r="M66" s="77"/>
    </row>
    <row r="67" spans="1:13" ht="30" x14ac:dyDescent="0.25">
      <c r="A67" s="4" t="s">
        <v>45</v>
      </c>
      <c r="B67" s="5"/>
      <c r="C67" s="29"/>
      <c r="D67" s="29"/>
      <c r="E67" s="29"/>
      <c r="F67" s="5"/>
      <c r="G67" s="5"/>
      <c r="H67" s="21"/>
      <c r="I67" s="5"/>
      <c r="J67" s="5"/>
      <c r="K67" s="5"/>
      <c r="L67" s="5"/>
      <c r="M67" s="77"/>
    </row>
    <row r="68" spans="1:13" ht="336" customHeight="1" x14ac:dyDescent="0.25">
      <c r="A68" s="2" t="s">
        <v>276</v>
      </c>
      <c r="B68" s="78" t="s">
        <v>0</v>
      </c>
      <c r="C68" s="60"/>
      <c r="D68" s="60"/>
      <c r="E68" s="6"/>
      <c r="F68" s="5"/>
      <c r="G68" s="5"/>
      <c r="H68" s="21"/>
      <c r="I68" s="2">
        <v>93</v>
      </c>
      <c r="J68" s="1">
        <v>92.02</v>
      </c>
      <c r="K68" s="59">
        <f>I68/J68*100</f>
        <v>101.0649858726364</v>
      </c>
      <c r="L68" s="78"/>
      <c r="M68" s="77" t="s">
        <v>277</v>
      </c>
    </row>
    <row r="69" spans="1:13" ht="85.5" x14ac:dyDescent="0.25">
      <c r="A69" s="74" t="s">
        <v>187</v>
      </c>
      <c r="B69" s="5" t="s">
        <v>13</v>
      </c>
      <c r="C69" s="7">
        <v>175279</v>
      </c>
      <c r="D69" s="7">
        <v>175279</v>
      </c>
      <c r="E69" s="52">
        <f>D69/C69*100</f>
        <v>100</v>
      </c>
      <c r="F69" s="3"/>
      <c r="G69" s="3"/>
      <c r="H69" s="22"/>
      <c r="I69" s="3"/>
      <c r="J69" s="3"/>
      <c r="K69" s="3"/>
      <c r="L69" s="3"/>
      <c r="M69" s="53"/>
    </row>
    <row r="70" spans="1:13" x14ac:dyDescent="0.25">
      <c r="A70" s="4" t="s">
        <v>12</v>
      </c>
      <c r="B70" s="3"/>
      <c r="C70" s="29"/>
      <c r="D70" s="29"/>
      <c r="E70" s="29"/>
      <c r="F70" s="5"/>
      <c r="G70" s="5"/>
      <c r="H70" s="21"/>
      <c r="I70" s="5"/>
      <c r="J70" s="5"/>
      <c r="K70" s="5"/>
      <c r="L70" s="5"/>
      <c r="M70" s="53"/>
    </row>
    <row r="71" spans="1:13" ht="105" x14ac:dyDescent="0.25">
      <c r="A71" s="2" t="s">
        <v>186</v>
      </c>
      <c r="B71" s="3" t="s">
        <v>18</v>
      </c>
      <c r="C71" s="3"/>
      <c r="D71" s="3"/>
      <c r="E71" s="27"/>
      <c r="F71" s="58">
        <v>1</v>
      </c>
      <c r="G71" s="58">
        <v>1</v>
      </c>
      <c r="H71" s="21">
        <f>G71/F71*100</f>
        <v>100</v>
      </c>
      <c r="I71" s="3"/>
      <c r="J71" s="3"/>
      <c r="K71" s="3"/>
      <c r="L71" s="3"/>
      <c r="M71" s="2"/>
    </row>
    <row r="72" spans="1:13" ht="60" x14ac:dyDescent="0.25">
      <c r="A72" s="2" t="s">
        <v>397</v>
      </c>
      <c r="B72" s="3" t="s">
        <v>18</v>
      </c>
      <c r="C72" s="3"/>
      <c r="D72" s="3"/>
      <c r="E72" s="27"/>
      <c r="F72" s="58">
        <v>1</v>
      </c>
      <c r="G72" s="58">
        <v>1</v>
      </c>
      <c r="H72" s="21">
        <f>G72/F72*100</f>
        <v>100</v>
      </c>
      <c r="I72" s="3"/>
      <c r="J72" s="3"/>
      <c r="K72" s="3"/>
      <c r="L72" s="3"/>
      <c r="M72" s="53"/>
    </row>
    <row r="73" spans="1:13" ht="30" x14ac:dyDescent="0.25">
      <c r="A73" s="2" t="s">
        <v>398</v>
      </c>
      <c r="B73" s="3" t="s">
        <v>18</v>
      </c>
      <c r="C73" s="3"/>
      <c r="D73" s="3"/>
      <c r="E73" s="27"/>
      <c r="F73" s="58">
        <v>1</v>
      </c>
      <c r="G73" s="58">
        <v>1</v>
      </c>
      <c r="H73" s="21">
        <f t="shared" ref="H73:H76" si="4">G73/F73*100</f>
        <v>100</v>
      </c>
      <c r="I73" s="3"/>
      <c r="J73" s="3"/>
      <c r="K73" s="3"/>
      <c r="L73" s="3"/>
      <c r="M73" s="53"/>
    </row>
    <row r="74" spans="1:13" ht="90" x14ac:dyDescent="0.25">
      <c r="A74" s="2" t="s">
        <v>399</v>
      </c>
      <c r="B74" s="3" t="s">
        <v>18</v>
      </c>
      <c r="C74" s="3"/>
      <c r="D74" s="3"/>
      <c r="E74" s="27"/>
      <c r="F74" s="58">
        <v>4</v>
      </c>
      <c r="G74" s="58">
        <v>4</v>
      </c>
      <c r="H74" s="21">
        <f t="shared" si="4"/>
        <v>100</v>
      </c>
      <c r="I74" s="3"/>
      <c r="J74" s="3"/>
      <c r="K74" s="3"/>
      <c r="L74" s="3"/>
      <c r="M74" s="53"/>
    </row>
    <row r="75" spans="1:13" ht="60" x14ac:dyDescent="0.25">
      <c r="A75" s="2" t="s">
        <v>400</v>
      </c>
      <c r="B75" s="3" t="s">
        <v>18</v>
      </c>
      <c r="C75" s="3"/>
      <c r="D75" s="3"/>
      <c r="E75" s="27"/>
      <c r="F75" s="58">
        <v>1</v>
      </c>
      <c r="G75" s="58">
        <v>1</v>
      </c>
      <c r="H75" s="21">
        <f t="shared" si="4"/>
        <v>100</v>
      </c>
      <c r="I75" s="3"/>
      <c r="J75" s="3"/>
      <c r="K75" s="3"/>
      <c r="L75" s="3"/>
      <c r="M75" s="53"/>
    </row>
    <row r="76" spans="1:13" ht="120" x14ac:dyDescent="0.25">
      <c r="A76" s="2" t="s">
        <v>401</v>
      </c>
      <c r="B76" s="3" t="s">
        <v>18</v>
      </c>
      <c r="C76" s="3"/>
      <c r="D76" s="3"/>
      <c r="E76" s="27"/>
      <c r="F76" s="58">
        <v>1</v>
      </c>
      <c r="G76" s="58">
        <v>1</v>
      </c>
      <c r="H76" s="21">
        <f t="shared" si="4"/>
        <v>100</v>
      </c>
      <c r="I76" s="3"/>
      <c r="J76" s="3"/>
      <c r="K76" s="3"/>
      <c r="L76" s="3"/>
      <c r="M76" s="53"/>
    </row>
    <row r="77" spans="1:13" ht="57" x14ac:dyDescent="0.25">
      <c r="A77" s="74" t="s">
        <v>185</v>
      </c>
      <c r="B77" s="5" t="s">
        <v>13</v>
      </c>
      <c r="C77" s="7">
        <v>7819650</v>
      </c>
      <c r="D77" s="7">
        <v>7819650</v>
      </c>
      <c r="E77" s="6">
        <f>D77/C77*100</f>
        <v>100</v>
      </c>
      <c r="F77" s="3"/>
      <c r="G77" s="3"/>
      <c r="H77" s="22"/>
      <c r="I77" s="3"/>
      <c r="J77" s="3"/>
      <c r="K77" s="3"/>
      <c r="L77" s="21">
        <f>(100+100)/2</f>
        <v>100</v>
      </c>
      <c r="M77" s="53"/>
    </row>
    <row r="78" spans="1:13" ht="30" x14ac:dyDescent="0.25">
      <c r="A78" s="4" t="s">
        <v>45</v>
      </c>
      <c r="B78" s="5"/>
      <c r="C78" s="29"/>
      <c r="D78" s="29"/>
      <c r="E78" s="29"/>
      <c r="F78" s="5"/>
      <c r="G78" s="5"/>
      <c r="H78" s="21"/>
      <c r="I78" s="5"/>
      <c r="J78" s="5"/>
      <c r="K78" s="5"/>
      <c r="L78" s="5"/>
      <c r="M78" s="53"/>
    </row>
    <row r="79" spans="1:13" ht="30" x14ac:dyDescent="0.25">
      <c r="A79" s="2" t="s">
        <v>184</v>
      </c>
      <c r="B79" s="5"/>
      <c r="C79" s="29"/>
      <c r="D79" s="29"/>
      <c r="E79" s="29"/>
      <c r="F79" s="5"/>
      <c r="G79" s="5"/>
      <c r="H79" s="21"/>
      <c r="I79" s="5"/>
      <c r="J79" s="5"/>
      <c r="K79" s="5"/>
      <c r="L79" s="5"/>
      <c r="M79" s="53"/>
    </row>
    <row r="80" spans="1:13" ht="30" x14ac:dyDescent="0.25">
      <c r="A80" s="2" t="s">
        <v>183</v>
      </c>
      <c r="B80" s="58" t="s">
        <v>0</v>
      </c>
      <c r="C80" s="3"/>
      <c r="D80" s="3"/>
      <c r="E80" s="27"/>
      <c r="F80" s="5"/>
      <c r="G80" s="5"/>
      <c r="H80" s="21"/>
      <c r="I80" s="5">
        <v>86</v>
      </c>
      <c r="J80" s="5">
        <v>86</v>
      </c>
      <c r="K80" s="5">
        <f>J80/I80*100</f>
        <v>100</v>
      </c>
      <c r="L80" s="3"/>
      <c r="M80" s="53"/>
    </row>
    <row r="81" spans="1:13" x14ac:dyDescent="0.25">
      <c r="A81" s="2" t="s">
        <v>182</v>
      </c>
      <c r="B81" s="58" t="s">
        <v>0</v>
      </c>
      <c r="C81" s="3"/>
      <c r="D81" s="3"/>
      <c r="E81" s="27"/>
      <c r="F81" s="5"/>
      <c r="G81" s="5"/>
      <c r="H81" s="21"/>
      <c r="I81" s="5">
        <v>82.4</v>
      </c>
      <c r="J81" s="5">
        <v>82.4</v>
      </c>
      <c r="K81" s="5">
        <f>J81/I81*100</f>
        <v>100</v>
      </c>
      <c r="L81" s="3"/>
      <c r="M81" s="53"/>
    </row>
    <row r="82" spans="1:13" ht="30" x14ac:dyDescent="0.25">
      <c r="A82" s="2" t="s">
        <v>181</v>
      </c>
      <c r="B82" s="58" t="s">
        <v>0</v>
      </c>
      <c r="C82" s="3"/>
      <c r="D82" s="3"/>
      <c r="E82" s="27"/>
      <c r="F82" s="5"/>
      <c r="G82" s="5"/>
      <c r="H82" s="21"/>
      <c r="I82" s="5">
        <v>77.099999999999994</v>
      </c>
      <c r="J82" s="5">
        <v>77.099999999999994</v>
      </c>
      <c r="K82" s="5">
        <f>J82/I82*100</f>
        <v>100</v>
      </c>
      <c r="L82" s="3"/>
      <c r="M82" s="53"/>
    </row>
    <row r="83" spans="1:13" x14ac:dyDescent="0.25">
      <c r="A83" s="2" t="s">
        <v>180</v>
      </c>
      <c r="B83" s="58" t="s">
        <v>0</v>
      </c>
      <c r="C83" s="3"/>
      <c r="D83" s="3"/>
      <c r="E83" s="27"/>
      <c r="F83" s="5"/>
      <c r="G83" s="5"/>
      <c r="H83" s="21"/>
      <c r="I83" s="5">
        <v>75.400000000000006</v>
      </c>
      <c r="J83" s="5">
        <v>75.400000000000006</v>
      </c>
      <c r="K83" s="5">
        <f>J83/I83*100</f>
        <v>100</v>
      </c>
      <c r="L83" s="3"/>
      <c r="M83" s="53"/>
    </row>
    <row r="84" spans="1:13" ht="42.75" x14ac:dyDescent="0.25">
      <c r="A84" s="74" t="s">
        <v>179</v>
      </c>
      <c r="B84" s="5" t="s">
        <v>13</v>
      </c>
      <c r="C84" s="7">
        <v>1837562</v>
      </c>
      <c r="D84" s="7">
        <v>1837562</v>
      </c>
      <c r="E84" s="52">
        <f>D84/C84*100</f>
        <v>100</v>
      </c>
      <c r="F84" s="3"/>
      <c r="G84" s="3"/>
      <c r="H84" s="22"/>
      <c r="I84" s="3"/>
      <c r="J84" s="3"/>
      <c r="K84" s="3"/>
      <c r="L84" s="3"/>
      <c r="M84" s="53"/>
    </row>
    <row r="85" spans="1:13" x14ac:dyDescent="0.25">
      <c r="A85" s="4" t="s">
        <v>12</v>
      </c>
      <c r="B85" s="3"/>
      <c r="C85" s="29"/>
      <c r="D85" s="29"/>
      <c r="E85" s="29"/>
      <c r="F85" s="5"/>
      <c r="G85" s="5"/>
      <c r="H85" s="21"/>
      <c r="I85" s="5"/>
      <c r="J85" s="5"/>
      <c r="K85" s="5"/>
      <c r="L85" s="5"/>
      <c r="M85" s="53"/>
    </row>
    <row r="86" spans="1:13" ht="45" x14ac:dyDescent="0.25">
      <c r="A86" s="2" t="s">
        <v>178</v>
      </c>
      <c r="B86" s="38" t="s">
        <v>18</v>
      </c>
      <c r="C86" s="3"/>
      <c r="D86" s="3"/>
      <c r="E86" s="27"/>
      <c r="F86" s="58">
        <v>146</v>
      </c>
      <c r="G86" s="58">
        <v>146</v>
      </c>
      <c r="H86" s="21">
        <f>G86/F86*100</f>
        <v>100</v>
      </c>
      <c r="I86" s="3"/>
      <c r="J86" s="3"/>
      <c r="K86" s="3"/>
      <c r="L86" s="3"/>
      <c r="M86" s="53"/>
    </row>
    <row r="87" spans="1:13" ht="30" x14ac:dyDescent="0.25">
      <c r="A87" s="2" t="s">
        <v>177</v>
      </c>
      <c r="B87" s="38" t="s">
        <v>18</v>
      </c>
      <c r="C87" s="3"/>
      <c r="D87" s="3"/>
      <c r="E87" s="27"/>
      <c r="F87" s="58">
        <v>15</v>
      </c>
      <c r="G87" s="58">
        <v>15</v>
      </c>
      <c r="H87" s="21">
        <f>G87/F87*100</f>
        <v>100</v>
      </c>
      <c r="I87" s="3"/>
      <c r="J87" s="3"/>
      <c r="K87" s="3"/>
      <c r="L87" s="3"/>
      <c r="M87" s="53"/>
    </row>
    <row r="88" spans="1:13" ht="42.75" x14ac:dyDescent="0.25">
      <c r="A88" s="74" t="s">
        <v>176</v>
      </c>
      <c r="B88" s="5" t="s">
        <v>13</v>
      </c>
      <c r="C88" s="7">
        <v>5982088</v>
      </c>
      <c r="D88" s="7">
        <v>5982088</v>
      </c>
      <c r="E88" s="52">
        <f>D88/C88*100</f>
        <v>100</v>
      </c>
      <c r="F88" s="3"/>
      <c r="G88" s="3"/>
      <c r="H88" s="22"/>
      <c r="I88" s="3"/>
      <c r="J88" s="3"/>
      <c r="K88" s="3"/>
      <c r="L88" s="3"/>
      <c r="M88" s="53"/>
    </row>
    <row r="89" spans="1:13" x14ac:dyDescent="0.25">
      <c r="A89" s="4" t="s">
        <v>12</v>
      </c>
      <c r="B89" s="3"/>
      <c r="C89" s="29"/>
      <c r="D89" s="29"/>
      <c r="E89" s="29"/>
      <c r="F89" s="5"/>
      <c r="G89" s="5"/>
      <c r="H89" s="21"/>
      <c r="I89" s="5"/>
      <c r="J89" s="5"/>
      <c r="K89" s="5"/>
      <c r="L89" s="5"/>
      <c r="M89" s="53"/>
    </row>
    <row r="90" spans="1:13" ht="120" x14ac:dyDescent="0.25">
      <c r="A90" s="2" t="s">
        <v>175</v>
      </c>
      <c r="B90" s="38" t="s">
        <v>18</v>
      </c>
      <c r="C90" s="3"/>
      <c r="D90" s="3"/>
      <c r="E90" s="27"/>
      <c r="F90" s="5">
        <v>347</v>
      </c>
      <c r="G90" s="5">
        <v>347</v>
      </c>
      <c r="H90" s="21">
        <f t="shared" ref="H90:H96" si="5">G90/F90*100</f>
        <v>100</v>
      </c>
      <c r="I90" s="3"/>
      <c r="J90" s="3"/>
      <c r="K90" s="3"/>
      <c r="L90" s="3"/>
      <c r="M90" s="53"/>
    </row>
    <row r="91" spans="1:13" s="40" customFormat="1" x14ac:dyDescent="0.25">
      <c r="A91" s="18" t="s">
        <v>174</v>
      </c>
      <c r="B91" s="57" t="s">
        <v>18</v>
      </c>
      <c r="C91" s="41"/>
      <c r="D91" s="41"/>
      <c r="E91" s="42"/>
      <c r="F91" s="5">
        <v>323</v>
      </c>
      <c r="G91" s="5">
        <v>323</v>
      </c>
      <c r="H91" s="21">
        <f t="shared" si="5"/>
        <v>100</v>
      </c>
      <c r="I91" s="41"/>
      <c r="J91" s="41"/>
      <c r="K91" s="41"/>
      <c r="L91" s="3"/>
      <c r="M91" s="55"/>
    </row>
    <row r="92" spans="1:13" s="40" customFormat="1" x14ac:dyDescent="0.25">
      <c r="A92" s="18" t="s">
        <v>173</v>
      </c>
      <c r="B92" s="57" t="s">
        <v>18</v>
      </c>
      <c r="C92" s="41"/>
      <c r="D92" s="41"/>
      <c r="E92" s="42"/>
      <c r="F92" s="5">
        <v>340</v>
      </c>
      <c r="G92" s="5">
        <v>340</v>
      </c>
      <c r="H92" s="21">
        <f t="shared" si="5"/>
        <v>100</v>
      </c>
      <c r="I92" s="41"/>
      <c r="J92" s="41"/>
      <c r="K92" s="41"/>
      <c r="L92" s="3"/>
      <c r="M92" s="55"/>
    </row>
    <row r="93" spans="1:13" s="40" customFormat="1" x14ac:dyDescent="0.25">
      <c r="A93" s="18" t="s">
        <v>172</v>
      </c>
      <c r="B93" s="57" t="s">
        <v>18</v>
      </c>
      <c r="C93" s="41"/>
      <c r="D93" s="41"/>
      <c r="E93" s="42"/>
      <c r="F93" s="5">
        <v>292</v>
      </c>
      <c r="G93" s="5">
        <v>292</v>
      </c>
      <c r="H93" s="21">
        <f t="shared" si="5"/>
        <v>100</v>
      </c>
      <c r="I93" s="41"/>
      <c r="J93" s="41"/>
      <c r="K93" s="41"/>
      <c r="L93" s="3"/>
      <c r="M93" s="55"/>
    </row>
    <row r="94" spans="1:13" ht="45" x14ac:dyDescent="0.25">
      <c r="A94" s="2" t="s">
        <v>171</v>
      </c>
      <c r="B94" s="38" t="s">
        <v>18</v>
      </c>
      <c r="C94" s="3"/>
      <c r="D94" s="3"/>
      <c r="E94" s="27"/>
      <c r="F94" s="5">
        <v>216</v>
      </c>
      <c r="G94" s="5">
        <v>216</v>
      </c>
      <c r="H94" s="21">
        <f t="shared" si="5"/>
        <v>100</v>
      </c>
      <c r="I94" s="3"/>
      <c r="J94" s="3"/>
      <c r="K94" s="3"/>
      <c r="L94" s="3"/>
      <c r="M94" s="53"/>
    </row>
    <row r="95" spans="1:13" s="40" customFormat="1" ht="30" x14ac:dyDescent="0.25">
      <c r="A95" s="18" t="s">
        <v>170</v>
      </c>
      <c r="B95" s="57" t="s">
        <v>18</v>
      </c>
      <c r="C95" s="41"/>
      <c r="D95" s="41"/>
      <c r="E95" s="42"/>
      <c r="F95" s="5">
        <v>180</v>
      </c>
      <c r="G95" s="5">
        <v>180</v>
      </c>
      <c r="H95" s="21">
        <f t="shared" si="5"/>
        <v>100</v>
      </c>
      <c r="I95" s="41"/>
      <c r="J95" s="41"/>
      <c r="K95" s="41"/>
      <c r="L95" s="3"/>
      <c r="M95" s="55"/>
    </row>
    <row r="96" spans="1:13" s="40" customFormat="1" x14ac:dyDescent="0.25">
      <c r="A96" s="18" t="s">
        <v>169</v>
      </c>
      <c r="B96" s="57" t="s">
        <v>18</v>
      </c>
      <c r="C96" s="41"/>
      <c r="D96" s="41"/>
      <c r="E96" s="42"/>
      <c r="F96" s="5">
        <v>26</v>
      </c>
      <c r="G96" s="5">
        <v>26</v>
      </c>
      <c r="H96" s="21">
        <f t="shared" si="5"/>
        <v>100</v>
      </c>
      <c r="I96" s="41"/>
      <c r="J96" s="41"/>
      <c r="K96" s="41"/>
      <c r="L96" s="3"/>
      <c r="M96" s="55"/>
    </row>
    <row r="97" spans="1:13" ht="60" x14ac:dyDescent="0.25">
      <c r="A97" s="2" t="s">
        <v>168</v>
      </c>
      <c r="B97" s="3"/>
      <c r="C97" s="3"/>
      <c r="D97" s="3"/>
      <c r="E97" s="27"/>
      <c r="F97" s="5"/>
      <c r="G97" s="5"/>
      <c r="H97" s="21"/>
      <c r="I97" s="3"/>
      <c r="J97" s="3"/>
      <c r="K97" s="3"/>
      <c r="L97" s="3"/>
      <c r="M97" s="53"/>
    </row>
    <row r="98" spans="1:13" s="40" customFormat="1" x14ac:dyDescent="0.25">
      <c r="A98" s="18" t="s">
        <v>167</v>
      </c>
      <c r="B98" s="57" t="s">
        <v>18</v>
      </c>
      <c r="C98" s="41"/>
      <c r="D98" s="41"/>
      <c r="E98" s="42"/>
      <c r="F98" s="5">
        <v>377</v>
      </c>
      <c r="G98" s="5">
        <v>377</v>
      </c>
      <c r="H98" s="56">
        <f>G98/F98*100</f>
        <v>100</v>
      </c>
      <c r="I98" s="41"/>
      <c r="J98" s="41"/>
      <c r="K98" s="41"/>
      <c r="L98" s="3"/>
      <c r="M98" s="55"/>
    </row>
    <row r="99" spans="1:13" s="40" customFormat="1" x14ac:dyDescent="0.25">
      <c r="A99" s="18" t="s">
        <v>166</v>
      </c>
      <c r="B99" s="57" t="s">
        <v>18</v>
      </c>
      <c r="C99" s="41"/>
      <c r="D99" s="41"/>
      <c r="E99" s="42"/>
      <c r="F99" s="5">
        <v>197</v>
      </c>
      <c r="G99" s="5">
        <v>197</v>
      </c>
      <c r="H99" s="56">
        <f>G99/F99*100</f>
        <v>100</v>
      </c>
      <c r="I99" s="41"/>
      <c r="J99" s="41"/>
      <c r="K99" s="41"/>
      <c r="L99" s="3"/>
      <c r="M99" s="55"/>
    </row>
    <row r="100" spans="1:13" ht="99.75" x14ac:dyDescent="0.25">
      <c r="A100" s="74" t="s">
        <v>165</v>
      </c>
      <c r="B100" s="5" t="s">
        <v>13</v>
      </c>
      <c r="C100" s="7">
        <v>494330</v>
      </c>
      <c r="D100" s="7">
        <v>494330</v>
      </c>
      <c r="E100" s="6">
        <f>D100/C100*100</f>
        <v>100</v>
      </c>
      <c r="F100" s="3"/>
      <c r="G100" s="3"/>
      <c r="H100" s="22"/>
      <c r="I100" s="3"/>
      <c r="J100" s="3"/>
      <c r="K100" s="3"/>
      <c r="L100" s="21">
        <f>(115.5+100)/2</f>
        <v>107.75</v>
      </c>
      <c r="M100" s="53"/>
    </row>
    <row r="101" spans="1:13" ht="21" customHeight="1" x14ac:dyDescent="0.25">
      <c r="A101" s="4" t="s">
        <v>45</v>
      </c>
      <c r="B101" s="3"/>
      <c r="C101" s="29"/>
      <c r="D101" s="29"/>
      <c r="E101" s="29"/>
      <c r="F101" s="5"/>
      <c r="G101" s="5"/>
      <c r="H101" s="21"/>
      <c r="I101" s="5"/>
      <c r="J101" s="5"/>
      <c r="K101" s="5"/>
      <c r="L101" s="5"/>
      <c r="M101" s="53"/>
    </row>
    <row r="102" spans="1:13" ht="60" x14ac:dyDescent="0.25">
      <c r="A102" s="2" t="s">
        <v>402</v>
      </c>
      <c r="B102" s="3" t="s">
        <v>0</v>
      </c>
      <c r="C102" s="3"/>
      <c r="D102" s="3"/>
      <c r="E102" s="27"/>
      <c r="F102" s="6"/>
      <c r="G102" s="2"/>
      <c r="H102" s="16"/>
      <c r="I102" s="6">
        <v>3.2</v>
      </c>
      <c r="J102" s="1">
        <v>4.1900000000000004</v>
      </c>
      <c r="K102" s="2">
        <f>J102/I102*100</f>
        <v>130.9375</v>
      </c>
      <c r="L102" s="3"/>
      <c r="M102" s="77"/>
    </row>
    <row r="103" spans="1:13" ht="75" x14ac:dyDescent="0.25">
      <c r="A103" s="2" t="s">
        <v>403</v>
      </c>
      <c r="B103" s="3" t="s">
        <v>0</v>
      </c>
      <c r="C103" s="3"/>
      <c r="D103" s="3"/>
      <c r="E103" s="27"/>
      <c r="F103" s="6"/>
      <c r="G103" s="2"/>
      <c r="H103" s="16"/>
      <c r="I103" s="6">
        <v>24</v>
      </c>
      <c r="J103" s="1">
        <v>24</v>
      </c>
      <c r="K103" s="2">
        <f>J103/I103*100</f>
        <v>100</v>
      </c>
      <c r="L103" s="3"/>
      <c r="M103" s="77"/>
    </row>
    <row r="104" spans="1:13" x14ac:dyDescent="0.25">
      <c r="A104" s="4" t="s">
        <v>12</v>
      </c>
      <c r="B104" s="3"/>
      <c r="C104" s="29"/>
      <c r="D104" s="29"/>
      <c r="E104" s="29"/>
      <c r="F104" s="5"/>
      <c r="G104" s="5"/>
      <c r="H104" s="21"/>
      <c r="I104" s="5"/>
      <c r="J104" s="5"/>
      <c r="K104" s="5"/>
      <c r="L104" s="5"/>
      <c r="M104" s="53"/>
    </row>
    <row r="105" spans="1:13" ht="45" x14ac:dyDescent="0.25">
      <c r="A105" s="2" t="s">
        <v>404</v>
      </c>
      <c r="B105" s="38" t="s">
        <v>18</v>
      </c>
      <c r="C105" s="3"/>
      <c r="D105" s="3"/>
      <c r="E105" s="27"/>
      <c r="F105" s="17">
        <v>1</v>
      </c>
      <c r="G105" s="17">
        <v>1</v>
      </c>
      <c r="H105" s="16">
        <f t="shared" ref="H105:H112" si="6">G105/F105*100</f>
        <v>100</v>
      </c>
      <c r="I105" s="54"/>
      <c r="J105" s="54"/>
      <c r="K105" s="2"/>
      <c r="L105" s="3"/>
      <c r="M105" s="53"/>
    </row>
    <row r="106" spans="1:13" ht="60" x14ac:dyDescent="0.25">
      <c r="A106" s="2" t="s">
        <v>405</v>
      </c>
      <c r="B106" s="38" t="s">
        <v>18</v>
      </c>
      <c r="C106" s="3"/>
      <c r="D106" s="3"/>
      <c r="E106" s="27"/>
      <c r="F106" s="17">
        <v>1</v>
      </c>
      <c r="G106" s="17">
        <v>1</v>
      </c>
      <c r="H106" s="16">
        <f t="shared" si="6"/>
        <v>100</v>
      </c>
      <c r="I106" s="54"/>
      <c r="J106" s="54"/>
      <c r="K106" s="2"/>
      <c r="L106" s="3"/>
      <c r="M106" s="53"/>
    </row>
    <row r="107" spans="1:13" ht="90" x14ac:dyDescent="0.25">
      <c r="A107" s="2" t="s">
        <v>406</v>
      </c>
      <c r="B107" s="38" t="s">
        <v>18</v>
      </c>
      <c r="C107" s="3"/>
      <c r="D107" s="3"/>
      <c r="E107" s="27"/>
      <c r="F107" s="17">
        <v>1</v>
      </c>
      <c r="G107" s="17">
        <v>1</v>
      </c>
      <c r="H107" s="16">
        <f t="shared" si="6"/>
        <v>100</v>
      </c>
      <c r="I107" s="54"/>
      <c r="J107" s="54"/>
      <c r="K107" s="2"/>
      <c r="L107" s="3"/>
      <c r="M107" s="53"/>
    </row>
    <row r="108" spans="1:13" ht="75" x14ac:dyDescent="0.25">
      <c r="A108" s="2" t="s">
        <v>407</v>
      </c>
      <c r="B108" s="38" t="s">
        <v>18</v>
      </c>
      <c r="C108" s="3"/>
      <c r="D108" s="3"/>
      <c r="E108" s="27"/>
      <c r="F108" s="17">
        <v>1</v>
      </c>
      <c r="G108" s="17">
        <v>1</v>
      </c>
      <c r="H108" s="16">
        <f t="shared" si="6"/>
        <v>100</v>
      </c>
      <c r="I108" s="54"/>
      <c r="J108" s="54"/>
      <c r="K108" s="2"/>
      <c r="L108" s="3"/>
      <c r="M108" s="53"/>
    </row>
    <row r="109" spans="1:13" ht="45" x14ac:dyDescent="0.25">
      <c r="A109" s="2" t="s">
        <v>408</v>
      </c>
      <c r="B109" s="38" t="s">
        <v>18</v>
      </c>
      <c r="C109" s="3"/>
      <c r="D109" s="3"/>
      <c r="E109" s="27"/>
      <c r="F109" s="17">
        <v>1</v>
      </c>
      <c r="G109" s="17">
        <v>1</v>
      </c>
      <c r="H109" s="16">
        <f t="shared" si="6"/>
        <v>100</v>
      </c>
      <c r="I109" s="54"/>
      <c r="J109" s="54"/>
      <c r="K109" s="2"/>
      <c r="L109" s="3"/>
      <c r="M109" s="53"/>
    </row>
    <row r="110" spans="1:13" ht="165" x14ac:dyDescent="0.25">
      <c r="A110" s="2" t="s">
        <v>409</v>
      </c>
      <c r="B110" s="38" t="s">
        <v>18</v>
      </c>
      <c r="C110" s="3"/>
      <c r="D110" s="3"/>
      <c r="E110" s="27"/>
      <c r="F110" s="17">
        <v>1</v>
      </c>
      <c r="G110" s="17">
        <v>1</v>
      </c>
      <c r="H110" s="16">
        <f t="shared" si="6"/>
        <v>100</v>
      </c>
      <c r="I110" s="54"/>
      <c r="J110" s="54"/>
      <c r="K110" s="2"/>
      <c r="L110" s="3"/>
      <c r="M110" s="53"/>
    </row>
    <row r="111" spans="1:13" ht="105" x14ac:dyDescent="0.25">
      <c r="A111" s="2" t="s">
        <v>410</v>
      </c>
      <c r="B111" s="38" t="s">
        <v>18</v>
      </c>
      <c r="C111" s="3"/>
      <c r="D111" s="3"/>
      <c r="E111" s="27"/>
      <c r="F111" s="17">
        <v>1</v>
      </c>
      <c r="G111" s="17">
        <v>1</v>
      </c>
      <c r="H111" s="16">
        <f t="shared" si="6"/>
        <v>100</v>
      </c>
      <c r="I111" s="54"/>
      <c r="J111" s="54"/>
      <c r="K111" s="2"/>
      <c r="L111" s="3"/>
      <c r="M111" s="53"/>
    </row>
    <row r="112" spans="1:13" ht="60" x14ac:dyDescent="0.25">
      <c r="A112" s="2" t="s">
        <v>411</v>
      </c>
      <c r="B112" s="38" t="s">
        <v>18</v>
      </c>
      <c r="C112" s="3"/>
      <c r="D112" s="3"/>
      <c r="E112" s="27"/>
      <c r="F112" s="17">
        <v>1</v>
      </c>
      <c r="G112" s="17">
        <v>1</v>
      </c>
      <c r="H112" s="16">
        <f t="shared" si="6"/>
        <v>100</v>
      </c>
      <c r="I112" s="54"/>
      <c r="J112" s="54"/>
      <c r="K112" s="2"/>
      <c r="L112" s="3"/>
      <c r="M112" s="53"/>
    </row>
    <row r="113" spans="1:13" ht="180" x14ac:dyDescent="0.25">
      <c r="A113" s="2" t="s">
        <v>412</v>
      </c>
      <c r="B113" s="38" t="s">
        <v>18</v>
      </c>
      <c r="C113" s="3"/>
      <c r="D113" s="3"/>
      <c r="E113" s="27"/>
      <c r="F113" s="17">
        <v>1</v>
      </c>
      <c r="G113" s="17">
        <v>1</v>
      </c>
      <c r="H113" s="16">
        <f t="shared" ref="H113" si="7">G113/F113*100</f>
        <v>100</v>
      </c>
      <c r="I113" s="54"/>
      <c r="J113" s="54"/>
      <c r="K113" s="2"/>
      <c r="L113" s="3"/>
      <c r="M113" s="53"/>
    </row>
    <row r="114" spans="1:13" s="45" customFormat="1" ht="14.25" x14ac:dyDescent="0.25">
      <c r="A114" s="86" t="s">
        <v>164</v>
      </c>
      <c r="B114" s="86"/>
      <c r="C114" s="86"/>
      <c r="D114" s="86"/>
      <c r="E114" s="86"/>
      <c r="F114" s="86"/>
      <c r="G114" s="86"/>
      <c r="H114" s="86"/>
      <c r="I114" s="86"/>
      <c r="J114" s="86"/>
      <c r="K114" s="86"/>
      <c r="L114" s="86"/>
      <c r="M114" s="86"/>
    </row>
    <row r="115" spans="1:13" x14ac:dyDescent="0.25">
      <c r="A115" s="82" t="s">
        <v>163</v>
      </c>
      <c r="B115" s="82"/>
      <c r="C115" s="82"/>
      <c r="D115" s="82"/>
      <c r="E115" s="82"/>
      <c r="F115" s="82"/>
      <c r="G115" s="82"/>
      <c r="H115" s="82"/>
      <c r="I115" s="82"/>
      <c r="J115" s="82"/>
      <c r="K115" s="82"/>
      <c r="L115" s="82"/>
      <c r="M115" s="82"/>
    </row>
    <row r="116" spans="1:13" x14ac:dyDescent="0.25">
      <c r="A116" s="94" t="s">
        <v>233</v>
      </c>
      <c r="B116" s="94"/>
      <c r="C116" s="94"/>
      <c r="D116" s="94"/>
      <c r="E116" s="94"/>
      <c r="F116" s="94"/>
      <c r="G116" s="94"/>
      <c r="H116" s="94"/>
      <c r="I116" s="94"/>
      <c r="J116" s="94"/>
      <c r="K116" s="94"/>
      <c r="L116" s="94"/>
      <c r="M116" s="94"/>
    </row>
    <row r="117" spans="1:13" ht="228.75" customHeight="1" x14ac:dyDescent="0.25">
      <c r="A117" s="5" t="s">
        <v>237</v>
      </c>
      <c r="B117" s="5" t="s">
        <v>235</v>
      </c>
      <c r="C117" s="5"/>
      <c r="D117" s="5"/>
      <c r="E117" s="5"/>
      <c r="F117" s="5"/>
      <c r="G117" s="5"/>
      <c r="H117" s="5"/>
      <c r="I117" s="5">
        <v>186</v>
      </c>
      <c r="J117" s="5" t="s">
        <v>232</v>
      </c>
      <c r="K117" s="22"/>
      <c r="L117" s="5"/>
      <c r="M117" s="5" t="s">
        <v>278</v>
      </c>
    </row>
    <row r="118" spans="1:13" x14ac:dyDescent="0.25">
      <c r="A118" s="94" t="s">
        <v>234</v>
      </c>
      <c r="B118" s="94"/>
      <c r="C118" s="94"/>
      <c r="D118" s="94"/>
      <c r="E118" s="94"/>
      <c r="F118" s="94"/>
      <c r="G118" s="94"/>
      <c r="H118" s="94"/>
      <c r="I118" s="94"/>
      <c r="J118" s="94"/>
      <c r="K118" s="94"/>
      <c r="L118" s="94"/>
      <c r="M118" s="94"/>
    </row>
    <row r="119" spans="1:13" ht="60" x14ac:dyDescent="0.25">
      <c r="A119" s="2" t="s">
        <v>279</v>
      </c>
      <c r="B119" s="3" t="s">
        <v>0</v>
      </c>
      <c r="C119" s="5"/>
      <c r="D119" s="5"/>
      <c r="E119" s="29"/>
      <c r="F119" s="5"/>
      <c r="G119" s="5"/>
      <c r="H119" s="21"/>
      <c r="I119" s="2">
        <v>1743.6</v>
      </c>
      <c r="J119" s="2">
        <v>1743.6</v>
      </c>
      <c r="K119" s="21">
        <f>J119/I119*100</f>
        <v>100</v>
      </c>
      <c r="L119" s="5"/>
      <c r="M119" s="78" t="s">
        <v>280</v>
      </c>
    </row>
    <row r="120" spans="1:13" ht="85.5" x14ac:dyDescent="0.25">
      <c r="A120" s="74" t="s">
        <v>162</v>
      </c>
      <c r="B120" s="5" t="s">
        <v>13</v>
      </c>
      <c r="C120" s="7">
        <v>14202124</v>
      </c>
      <c r="D120" s="7">
        <v>14202116.800000001</v>
      </c>
      <c r="E120" s="6">
        <f>D120/C120*100</f>
        <v>99.999949303357724</v>
      </c>
      <c r="F120" s="3"/>
      <c r="G120" s="3"/>
      <c r="H120" s="22"/>
      <c r="I120" s="3"/>
      <c r="J120" s="3"/>
      <c r="K120" s="3"/>
      <c r="L120" s="21">
        <f>(100+100)/2</f>
        <v>100</v>
      </c>
      <c r="M120" s="3"/>
    </row>
    <row r="121" spans="1:13" ht="30" x14ac:dyDescent="0.25">
      <c r="A121" s="4" t="s">
        <v>45</v>
      </c>
      <c r="B121" s="3"/>
      <c r="C121" s="29"/>
      <c r="D121" s="29"/>
      <c r="E121" s="29"/>
      <c r="F121" s="5"/>
      <c r="G121" s="5"/>
      <c r="H121" s="21"/>
      <c r="I121" s="5"/>
      <c r="J121" s="5"/>
      <c r="K121" s="5"/>
      <c r="L121" s="5"/>
      <c r="M121" s="3"/>
    </row>
    <row r="122" spans="1:13" ht="60" x14ac:dyDescent="0.25">
      <c r="A122" s="2" t="s">
        <v>279</v>
      </c>
      <c r="B122" s="78" t="s">
        <v>281</v>
      </c>
      <c r="C122" s="5"/>
      <c r="D122" s="5"/>
      <c r="E122" s="29"/>
      <c r="F122" s="5"/>
      <c r="G122" s="5"/>
      <c r="H122" s="21"/>
      <c r="I122" s="2">
        <v>1743.6</v>
      </c>
      <c r="J122" s="2">
        <v>1743.6</v>
      </c>
      <c r="K122" s="21">
        <f>J122/I122*100</f>
        <v>100</v>
      </c>
      <c r="L122" s="5"/>
      <c r="M122" s="3"/>
    </row>
    <row r="123" spans="1:13" ht="57" x14ac:dyDescent="0.25">
      <c r="A123" s="74" t="s">
        <v>161</v>
      </c>
      <c r="B123" s="5" t="s">
        <v>13</v>
      </c>
      <c r="C123" s="7">
        <v>13020010.800000001</v>
      </c>
      <c r="D123" s="7">
        <v>13020006.300000001</v>
      </c>
      <c r="E123" s="52">
        <f>D123/C123*100</f>
        <v>99.999965437816684</v>
      </c>
      <c r="F123" s="3"/>
      <c r="G123" s="3"/>
      <c r="H123" s="22"/>
      <c r="I123" s="3"/>
      <c r="J123" s="3"/>
      <c r="K123" s="3"/>
      <c r="L123" s="3"/>
      <c r="M123" s="3"/>
    </row>
    <row r="124" spans="1:13" x14ac:dyDescent="0.25">
      <c r="A124" s="4" t="s">
        <v>12</v>
      </c>
      <c r="B124" s="3"/>
      <c r="C124" s="29"/>
      <c r="D124" s="29"/>
      <c r="E124" s="29"/>
      <c r="F124" s="5"/>
      <c r="G124" s="5"/>
      <c r="H124" s="21"/>
      <c r="I124" s="5"/>
      <c r="J124" s="5"/>
      <c r="K124" s="5"/>
      <c r="L124" s="5"/>
      <c r="M124" s="3"/>
    </row>
    <row r="125" spans="1:13" ht="45" x14ac:dyDescent="0.25">
      <c r="A125" s="5" t="s">
        <v>160</v>
      </c>
      <c r="B125" s="38" t="s">
        <v>18</v>
      </c>
      <c r="C125" s="3"/>
      <c r="D125" s="3"/>
      <c r="E125" s="27"/>
      <c r="F125" s="78">
        <v>74</v>
      </c>
      <c r="G125" s="78">
        <v>74</v>
      </c>
      <c r="H125" s="22">
        <f>G125/F125*100</f>
        <v>100</v>
      </c>
      <c r="I125" s="3"/>
      <c r="J125" s="3"/>
      <c r="K125" s="3"/>
      <c r="L125" s="3"/>
      <c r="M125" s="3"/>
    </row>
    <row r="126" spans="1:13" ht="45" x14ac:dyDescent="0.25">
      <c r="A126" s="5" t="s">
        <v>159</v>
      </c>
      <c r="B126" s="38" t="s">
        <v>18</v>
      </c>
      <c r="C126" s="3"/>
      <c r="D126" s="3"/>
      <c r="E126" s="27"/>
      <c r="F126" s="78">
        <v>29</v>
      </c>
      <c r="G126" s="78">
        <v>29</v>
      </c>
      <c r="H126" s="22">
        <f>G126/F126*100</f>
        <v>100</v>
      </c>
      <c r="I126" s="3"/>
      <c r="J126" s="3"/>
      <c r="K126" s="3"/>
      <c r="L126" s="3"/>
      <c r="M126" s="3"/>
    </row>
    <row r="127" spans="1:13" ht="30" x14ac:dyDescent="0.25">
      <c r="A127" s="5" t="s">
        <v>158</v>
      </c>
      <c r="B127" s="38" t="s">
        <v>18</v>
      </c>
      <c r="C127" s="3"/>
      <c r="D127" s="3"/>
      <c r="E127" s="27"/>
      <c r="F127" s="78">
        <v>26</v>
      </c>
      <c r="G127" s="78">
        <v>26</v>
      </c>
      <c r="H127" s="22">
        <f>G127/F127*100</f>
        <v>100</v>
      </c>
      <c r="I127" s="3"/>
      <c r="J127" s="3"/>
      <c r="K127" s="3"/>
      <c r="L127" s="3"/>
      <c r="M127" s="3"/>
    </row>
    <row r="128" spans="1:13" ht="85.5" x14ac:dyDescent="0.25">
      <c r="A128" s="74" t="s">
        <v>157</v>
      </c>
      <c r="B128" s="5" t="s">
        <v>13</v>
      </c>
      <c r="C128" s="7">
        <v>517466.9</v>
      </c>
      <c r="D128" s="7">
        <v>517464.9</v>
      </c>
      <c r="E128" s="52">
        <f>D128/C128*100</f>
        <v>99.999613501849112</v>
      </c>
      <c r="F128" s="3"/>
      <c r="G128" s="3"/>
      <c r="H128" s="22"/>
      <c r="I128" s="3"/>
      <c r="J128" s="3"/>
      <c r="K128" s="3"/>
      <c r="L128" s="3"/>
      <c r="M128" s="3"/>
    </row>
    <row r="129" spans="1:13" x14ac:dyDescent="0.25">
      <c r="A129" s="4" t="s">
        <v>12</v>
      </c>
      <c r="B129" s="3"/>
      <c r="C129" s="29"/>
      <c r="D129" s="29"/>
      <c r="E129" s="29"/>
      <c r="F129" s="5"/>
      <c r="G129" s="5"/>
      <c r="H129" s="21"/>
      <c r="I129" s="5"/>
      <c r="J129" s="5"/>
      <c r="K129" s="5"/>
      <c r="L129" s="5"/>
      <c r="M129" s="3"/>
    </row>
    <row r="130" spans="1:13" ht="45" x14ac:dyDescent="0.25">
      <c r="A130" s="5" t="s">
        <v>156</v>
      </c>
      <c r="B130" s="38" t="s">
        <v>18</v>
      </c>
      <c r="C130" s="3"/>
      <c r="D130" s="3"/>
      <c r="E130" s="27"/>
      <c r="F130" s="17">
        <v>1</v>
      </c>
      <c r="G130" s="17">
        <v>1</v>
      </c>
      <c r="H130" s="22">
        <f>G130/F130*100</f>
        <v>100</v>
      </c>
      <c r="I130" s="3"/>
      <c r="J130" s="3"/>
      <c r="K130" s="3"/>
      <c r="L130" s="3"/>
      <c r="M130" s="3"/>
    </row>
    <row r="131" spans="1:13" ht="30" x14ac:dyDescent="0.25">
      <c r="A131" s="5" t="s">
        <v>155</v>
      </c>
      <c r="B131" s="38" t="s">
        <v>18</v>
      </c>
      <c r="C131" s="3"/>
      <c r="D131" s="3"/>
      <c r="E131" s="27"/>
      <c r="F131" s="17">
        <v>4004</v>
      </c>
      <c r="G131" s="17">
        <v>4004</v>
      </c>
      <c r="H131" s="22">
        <f>G131/F131*100</f>
        <v>100</v>
      </c>
      <c r="I131" s="3"/>
      <c r="J131" s="3"/>
      <c r="K131" s="3"/>
      <c r="L131" s="3"/>
      <c r="M131" s="3"/>
    </row>
    <row r="132" spans="1:13" ht="30" x14ac:dyDescent="0.25">
      <c r="A132" s="5" t="s">
        <v>154</v>
      </c>
      <c r="B132" s="38" t="s">
        <v>18</v>
      </c>
      <c r="C132" s="3"/>
      <c r="D132" s="3"/>
      <c r="E132" s="27"/>
      <c r="F132" s="17">
        <v>12</v>
      </c>
      <c r="G132" s="17">
        <v>12</v>
      </c>
      <c r="H132" s="22">
        <f>G132/F132*100</f>
        <v>100</v>
      </c>
      <c r="I132" s="3"/>
      <c r="J132" s="3"/>
      <c r="K132" s="3"/>
      <c r="L132" s="3"/>
      <c r="M132" s="3"/>
    </row>
    <row r="133" spans="1:13" ht="45" x14ac:dyDescent="0.25">
      <c r="A133" s="5" t="s">
        <v>282</v>
      </c>
      <c r="B133" s="38" t="s">
        <v>18</v>
      </c>
      <c r="C133" s="3"/>
      <c r="D133" s="3"/>
      <c r="E133" s="27"/>
      <c r="F133" s="17">
        <v>1</v>
      </c>
      <c r="G133" s="17">
        <v>1</v>
      </c>
      <c r="H133" s="22">
        <f>G133/F133*100</f>
        <v>100</v>
      </c>
      <c r="I133" s="3"/>
      <c r="J133" s="3"/>
      <c r="K133" s="3"/>
      <c r="L133" s="3"/>
      <c r="M133" s="3"/>
    </row>
    <row r="134" spans="1:13" ht="71.25" x14ac:dyDescent="0.25">
      <c r="A134" s="74" t="s">
        <v>153</v>
      </c>
      <c r="B134" s="5" t="s">
        <v>13</v>
      </c>
      <c r="C134" s="7">
        <v>664646.30000000005</v>
      </c>
      <c r="D134" s="7">
        <v>664645.6</v>
      </c>
      <c r="E134" s="52">
        <f>D134/C134*100</f>
        <v>99.999894680824966</v>
      </c>
      <c r="F134" s="3"/>
      <c r="G134" s="3"/>
      <c r="H134" s="22"/>
      <c r="I134" s="3"/>
      <c r="J134" s="3"/>
      <c r="K134" s="3"/>
      <c r="L134" s="3"/>
      <c r="M134" s="3"/>
    </row>
    <row r="135" spans="1:13" x14ac:dyDescent="0.25">
      <c r="A135" s="4" t="s">
        <v>12</v>
      </c>
      <c r="B135" s="3"/>
      <c r="C135" s="29"/>
      <c r="D135" s="29"/>
      <c r="E135" s="29"/>
      <c r="F135" s="5"/>
      <c r="G135" s="5"/>
      <c r="H135" s="21"/>
      <c r="I135" s="5"/>
      <c r="J135" s="5"/>
      <c r="K135" s="5"/>
      <c r="L135" s="5"/>
      <c r="M135" s="3"/>
    </row>
    <row r="136" spans="1:13" ht="60" x14ac:dyDescent="0.25">
      <c r="A136" s="5" t="s">
        <v>283</v>
      </c>
      <c r="B136" s="38" t="s">
        <v>18</v>
      </c>
      <c r="C136" s="29"/>
      <c r="D136" s="29"/>
      <c r="E136" s="29"/>
      <c r="F136" s="17">
        <v>4</v>
      </c>
      <c r="G136" s="17">
        <v>4</v>
      </c>
      <c r="H136" s="22">
        <f>G136/F136*100</f>
        <v>100</v>
      </c>
      <c r="I136" s="5"/>
      <c r="J136" s="5"/>
      <c r="K136" s="5"/>
      <c r="L136" s="5"/>
      <c r="M136" s="3"/>
    </row>
    <row r="137" spans="1:13" ht="30" x14ac:dyDescent="0.25">
      <c r="A137" s="5" t="s">
        <v>284</v>
      </c>
      <c r="B137" s="38" t="s">
        <v>18</v>
      </c>
      <c r="C137" s="29"/>
      <c r="D137" s="29"/>
      <c r="E137" s="29"/>
      <c r="F137" s="17">
        <v>105</v>
      </c>
      <c r="G137" s="17">
        <v>105</v>
      </c>
      <c r="H137" s="22">
        <f t="shared" ref="H137:H138" si="8">G137/F137*100</f>
        <v>100</v>
      </c>
      <c r="I137" s="5"/>
      <c r="J137" s="5"/>
      <c r="K137" s="5"/>
      <c r="L137" s="5"/>
      <c r="M137" s="3"/>
    </row>
    <row r="138" spans="1:13" ht="45" x14ac:dyDescent="0.25">
      <c r="A138" s="5" t="s">
        <v>285</v>
      </c>
      <c r="B138" s="38" t="s">
        <v>18</v>
      </c>
      <c r="C138" s="3"/>
      <c r="D138" s="3"/>
      <c r="E138" s="27"/>
      <c r="F138" s="17">
        <v>5</v>
      </c>
      <c r="G138" s="17">
        <v>5</v>
      </c>
      <c r="H138" s="22">
        <f t="shared" si="8"/>
        <v>100</v>
      </c>
      <c r="I138" s="3"/>
      <c r="J138" s="3"/>
      <c r="K138" s="3"/>
      <c r="L138" s="3"/>
      <c r="M138" s="3"/>
    </row>
    <row r="139" spans="1:13" x14ac:dyDescent="0.25">
      <c r="A139" s="86" t="s">
        <v>414</v>
      </c>
      <c r="B139" s="86"/>
      <c r="C139" s="86"/>
      <c r="D139" s="86"/>
      <c r="E139" s="86"/>
      <c r="F139" s="86"/>
      <c r="G139" s="86"/>
      <c r="H139" s="86"/>
      <c r="I139" s="86"/>
      <c r="J139" s="86"/>
      <c r="K139" s="86"/>
      <c r="L139" s="86"/>
      <c r="M139" s="86"/>
    </row>
    <row r="140" spans="1:13" x14ac:dyDescent="0.25">
      <c r="A140" s="82" t="s">
        <v>152</v>
      </c>
      <c r="B140" s="82"/>
      <c r="C140" s="82"/>
      <c r="D140" s="82"/>
      <c r="E140" s="82"/>
      <c r="F140" s="82"/>
      <c r="G140" s="82"/>
      <c r="H140" s="82"/>
      <c r="I140" s="82"/>
      <c r="J140" s="82"/>
      <c r="K140" s="82"/>
      <c r="L140" s="82"/>
      <c r="M140" s="82"/>
    </row>
    <row r="141" spans="1:13" x14ac:dyDescent="0.25">
      <c r="A141" s="94" t="s">
        <v>233</v>
      </c>
      <c r="B141" s="94"/>
      <c r="C141" s="94"/>
      <c r="D141" s="94"/>
      <c r="E141" s="94"/>
      <c r="F141" s="94"/>
      <c r="G141" s="94"/>
      <c r="H141" s="94"/>
      <c r="I141" s="94"/>
      <c r="J141" s="94"/>
      <c r="K141" s="94"/>
      <c r="L141" s="94"/>
      <c r="M141" s="94"/>
    </row>
    <row r="142" spans="1:13" ht="165.75" customHeight="1" x14ac:dyDescent="0.25">
      <c r="A142" s="5" t="s">
        <v>238</v>
      </c>
      <c r="B142" s="5" t="s">
        <v>235</v>
      </c>
      <c r="C142" s="5"/>
      <c r="D142" s="5"/>
      <c r="E142" s="5"/>
      <c r="F142" s="5"/>
      <c r="G142" s="5"/>
      <c r="H142" s="5"/>
      <c r="I142" s="5">
        <v>100</v>
      </c>
      <c r="J142" s="5">
        <v>206.5</v>
      </c>
      <c r="K142" s="21">
        <f>J142/I142*100</f>
        <v>206.5</v>
      </c>
      <c r="L142" s="5"/>
      <c r="M142" s="5" t="s">
        <v>286</v>
      </c>
    </row>
    <row r="143" spans="1:13" ht="231.75" customHeight="1" x14ac:dyDescent="0.25">
      <c r="A143" s="5" t="s">
        <v>239</v>
      </c>
      <c r="B143" s="5" t="s">
        <v>0</v>
      </c>
      <c r="C143" s="5"/>
      <c r="D143" s="5"/>
      <c r="E143" s="5"/>
      <c r="F143" s="5"/>
      <c r="G143" s="5"/>
      <c r="H143" s="5"/>
      <c r="I143" s="5">
        <v>21.9</v>
      </c>
      <c r="J143" s="5" t="s">
        <v>232</v>
      </c>
      <c r="K143" s="22"/>
      <c r="L143" s="5"/>
      <c r="M143" s="5" t="s">
        <v>287</v>
      </c>
    </row>
    <row r="144" spans="1:13" ht="156.75" customHeight="1" x14ac:dyDescent="0.25">
      <c r="A144" s="5" t="s">
        <v>240</v>
      </c>
      <c r="B144" s="5" t="s">
        <v>0</v>
      </c>
      <c r="C144" s="5"/>
      <c r="D144" s="5"/>
      <c r="E144" s="5"/>
      <c r="F144" s="5"/>
      <c r="G144" s="5"/>
      <c r="H144" s="5"/>
      <c r="I144" s="5">
        <v>33.5</v>
      </c>
      <c r="J144" s="5" t="s">
        <v>232</v>
      </c>
      <c r="K144" s="22"/>
      <c r="L144" s="5"/>
      <c r="M144" s="5" t="s">
        <v>288</v>
      </c>
    </row>
    <row r="145" spans="1:13" x14ac:dyDescent="0.25">
      <c r="A145" s="94" t="s">
        <v>234</v>
      </c>
      <c r="B145" s="94"/>
      <c r="C145" s="94"/>
      <c r="D145" s="94"/>
      <c r="E145" s="94"/>
      <c r="F145" s="94"/>
      <c r="G145" s="94"/>
      <c r="H145" s="94"/>
      <c r="I145" s="94"/>
      <c r="J145" s="94"/>
      <c r="K145" s="94"/>
      <c r="L145" s="94"/>
      <c r="M145" s="94"/>
    </row>
    <row r="146" spans="1:13" ht="367.5" customHeight="1" x14ac:dyDescent="0.25">
      <c r="A146" s="2" t="s">
        <v>151</v>
      </c>
      <c r="B146" s="3" t="s">
        <v>145</v>
      </c>
      <c r="C146" s="5"/>
      <c r="D146" s="5"/>
      <c r="E146" s="29"/>
      <c r="F146" s="5"/>
      <c r="G146" s="5"/>
      <c r="H146" s="21"/>
      <c r="I146" s="5">
        <v>1748</v>
      </c>
      <c r="J146" s="5">
        <v>1751.5</v>
      </c>
      <c r="K146" s="21">
        <f>J146/I146*100</f>
        <v>100.20022883295195</v>
      </c>
      <c r="L146" s="5"/>
      <c r="M146" s="78" t="s">
        <v>289</v>
      </c>
    </row>
    <row r="147" spans="1:13" ht="60" x14ac:dyDescent="0.25">
      <c r="A147" s="2" t="s">
        <v>150</v>
      </c>
      <c r="B147" s="3" t="s">
        <v>0</v>
      </c>
      <c r="C147" s="5"/>
      <c r="D147" s="5"/>
      <c r="E147" s="29"/>
      <c r="F147" s="5"/>
      <c r="G147" s="5"/>
      <c r="H147" s="21"/>
      <c r="I147" s="5"/>
      <c r="J147" s="5"/>
      <c r="K147" s="21"/>
      <c r="L147" s="5"/>
      <c r="M147" s="89" t="s">
        <v>290</v>
      </c>
    </row>
    <row r="148" spans="1:13" x14ac:dyDescent="0.25">
      <c r="A148" s="12" t="s">
        <v>144</v>
      </c>
      <c r="B148" s="3" t="s">
        <v>0</v>
      </c>
      <c r="C148" s="5"/>
      <c r="D148" s="5"/>
      <c r="E148" s="29"/>
      <c r="F148" s="5"/>
      <c r="G148" s="5"/>
      <c r="H148" s="21"/>
      <c r="I148" s="2">
        <v>15.2</v>
      </c>
      <c r="J148" s="1">
        <v>56.53</v>
      </c>
      <c r="K148" s="22">
        <f t="shared" ref="K148:K152" si="9">J148/I148*100</f>
        <v>371.90789473684214</v>
      </c>
      <c r="L148" s="5"/>
      <c r="M148" s="89"/>
    </row>
    <row r="149" spans="1:13" x14ac:dyDescent="0.25">
      <c r="A149" s="12" t="s">
        <v>143</v>
      </c>
      <c r="B149" s="3" t="s">
        <v>0</v>
      </c>
      <c r="C149" s="5"/>
      <c r="D149" s="5"/>
      <c r="E149" s="29"/>
      <c r="F149" s="5"/>
      <c r="G149" s="5"/>
      <c r="H149" s="21"/>
      <c r="I149" s="1">
        <v>0.73</v>
      </c>
      <c r="J149" s="1">
        <v>7.78</v>
      </c>
      <c r="K149" s="22">
        <f t="shared" si="9"/>
        <v>1065.7534246575344</v>
      </c>
      <c r="L149" s="5"/>
      <c r="M149" s="89"/>
    </row>
    <row r="150" spans="1:13" x14ac:dyDescent="0.25">
      <c r="A150" s="12" t="s">
        <v>142</v>
      </c>
      <c r="B150" s="3" t="s">
        <v>0</v>
      </c>
      <c r="C150" s="5"/>
      <c r="D150" s="5"/>
      <c r="E150" s="29"/>
      <c r="F150" s="5"/>
      <c r="G150" s="5"/>
      <c r="H150" s="21"/>
      <c r="I150" s="1">
        <v>0.92</v>
      </c>
      <c r="J150" s="1">
        <v>1.75</v>
      </c>
      <c r="K150" s="22">
        <f t="shared" si="9"/>
        <v>190.21739130434781</v>
      </c>
      <c r="L150" s="5"/>
      <c r="M150" s="89"/>
    </row>
    <row r="151" spans="1:13" x14ac:dyDescent="0.25">
      <c r="A151" s="12" t="s">
        <v>141</v>
      </c>
      <c r="B151" s="3" t="s">
        <v>0</v>
      </c>
      <c r="C151" s="5"/>
      <c r="D151" s="5"/>
      <c r="E151" s="29"/>
      <c r="F151" s="5"/>
      <c r="G151" s="5"/>
      <c r="H151" s="21"/>
      <c r="I151" s="2">
        <v>0.61</v>
      </c>
      <c r="J151" s="2">
        <v>1.3</v>
      </c>
      <c r="K151" s="22">
        <f t="shared" si="9"/>
        <v>213.11475409836066</v>
      </c>
      <c r="L151" s="5"/>
      <c r="M151" s="89"/>
    </row>
    <row r="152" spans="1:13" x14ac:dyDescent="0.25">
      <c r="A152" s="12" t="s">
        <v>140</v>
      </c>
      <c r="B152" s="3" t="s">
        <v>0</v>
      </c>
      <c r="C152" s="5"/>
      <c r="D152" s="5"/>
      <c r="E152" s="29"/>
      <c r="F152" s="5"/>
      <c r="G152" s="5"/>
      <c r="H152" s="21"/>
      <c r="I152" s="1">
        <v>1.42</v>
      </c>
      <c r="J152" s="1">
        <v>7.93</v>
      </c>
      <c r="K152" s="22">
        <f t="shared" si="9"/>
        <v>558.45070422535207</v>
      </c>
      <c r="L152" s="5"/>
      <c r="M152" s="89"/>
    </row>
    <row r="153" spans="1:13" ht="45" x14ac:dyDescent="0.25">
      <c r="A153" s="2" t="s">
        <v>149</v>
      </c>
      <c r="B153" s="89" t="s">
        <v>18</v>
      </c>
      <c r="C153" s="5"/>
      <c r="D153" s="5"/>
      <c r="E153" s="29"/>
      <c r="F153" s="5"/>
      <c r="G153" s="5"/>
      <c r="H153" s="21"/>
      <c r="I153" s="5">
        <v>70</v>
      </c>
      <c r="J153" s="5">
        <v>70</v>
      </c>
      <c r="K153" s="21">
        <f t="shared" ref="K153:K159" si="10">J153/I153*100</f>
        <v>100</v>
      </c>
      <c r="L153" s="5"/>
      <c r="M153" s="3"/>
    </row>
    <row r="154" spans="1:13" ht="30" x14ac:dyDescent="0.25">
      <c r="A154" s="12" t="s">
        <v>139</v>
      </c>
      <c r="B154" s="89"/>
      <c r="C154" s="5"/>
      <c r="D154" s="5"/>
      <c r="E154" s="29"/>
      <c r="F154" s="5"/>
      <c r="G154" s="5"/>
      <c r="H154" s="21"/>
      <c r="I154" s="5">
        <v>51</v>
      </c>
      <c r="J154" s="5">
        <v>52</v>
      </c>
      <c r="K154" s="21">
        <f t="shared" si="10"/>
        <v>101.96078431372548</v>
      </c>
      <c r="L154" s="5"/>
      <c r="M154" s="3"/>
    </row>
    <row r="155" spans="1:13" ht="30" x14ac:dyDescent="0.25">
      <c r="A155" s="12" t="s">
        <v>138</v>
      </c>
      <c r="B155" s="89"/>
      <c r="C155" s="5"/>
      <c r="D155" s="5"/>
      <c r="E155" s="29"/>
      <c r="F155" s="5"/>
      <c r="G155" s="5"/>
      <c r="H155" s="21"/>
      <c r="I155" s="5">
        <v>19</v>
      </c>
      <c r="J155" s="5">
        <v>18</v>
      </c>
      <c r="K155" s="21">
        <f t="shared" si="10"/>
        <v>94.73684210526315</v>
      </c>
      <c r="L155" s="5"/>
      <c r="M155" s="3"/>
    </row>
    <row r="156" spans="1:13" ht="90" x14ac:dyDescent="0.25">
      <c r="A156" s="78" t="s">
        <v>148</v>
      </c>
      <c r="B156" s="78" t="s">
        <v>5</v>
      </c>
      <c r="C156" s="5"/>
      <c r="D156" s="5"/>
      <c r="E156" s="29"/>
      <c r="F156" s="5"/>
      <c r="G156" s="5"/>
      <c r="H156" s="21"/>
      <c r="I156" s="5">
        <v>1200</v>
      </c>
      <c r="J156" s="5">
        <v>1200</v>
      </c>
      <c r="K156" s="5">
        <f t="shared" si="10"/>
        <v>100</v>
      </c>
      <c r="L156" s="5"/>
      <c r="M156" s="3"/>
    </row>
    <row r="157" spans="1:13" ht="120" x14ac:dyDescent="0.25">
      <c r="A157" s="78" t="s">
        <v>147</v>
      </c>
      <c r="B157" s="3" t="s">
        <v>0</v>
      </c>
      <c r="C157" s="5"/>
      <c r="D157" s="5"/>
      <c r="E157" s="29"/>
      <c r="F157" s="5"/>
      <c r="G157" s="5"/>
      <c r="H157" s="21"/>
      <c r="I157" s="5">
        <v>90</v>
      </c>
      <c r="J157" s="5">
        <v>90</v>
      </c>
      <c r="K157" s="5">
        <f t="shared" si="10"/>
        <v>100</v>
      </c>
      <c r="L157" s="5"/>
      <c r="M157" s="3"/>
    </row>
    <row r="158" spans="1:13" ht="111.75" customHeight="1" x14ac:dyDescent="0.25">
      <c r="A158" s="78" t="s">
        <v>291</v>
      </c>
      <c r="B158" s="69" t="s">
        <v>10</v>
      </c>
      <c r="C158" s="5"/>
      <c r="D158" s="5"/>
      <c r="E158" s="29"/>
      <c r="F158" s="5"/>
      <c r="G158" s="5"/>
      <c r="H158" s="21"/>
      <c r="I158" s="5">
        <v>13</v>
      </c>
      <c r="J158" s="5">
        <v>13</v>
      </c>
      <c r="K158" s="5">
        <f t="shared" si="10"/>
        <v>100</v>
      </c>
      <c r="L158" s="5"/>
      <c r="M158" s="19" t="s">
        <v>292</v>
      </c>
    </row>
    <row r="159" spans="1:13" ht="165" x14ac:dyDescent="0.25">
      <c r="A159" s="78" t="s">
        <v>293</v>
      </c>
      <c r="B159" s="69"/>
      <c r="C159" s="5"/>
      <c r="D159" s="5"/>
      <c r="E159" s="29"/>
      <c r="F159" s="5"/>
      <c r="G159" s="5"/>
      <c r="H159" s="21"/>
      <c r="I159" s="5">
        <v>22679</v>
      </c>
      <c r="J159" s="5">
        <v>19119</v>
      </c>
      <c r="K159" s="21">
        <f t="shared" si="10"/>
        <v>84.302658847391868</v>
      </c>
      <c r="L159" s="5"/>
      <c r="M159" s="19" t="s">
        <v>294</v>
      </c>
    </row>
    <row r="160" spans="1:13" ht="71.25" x14ac:dyDescent="0.25">
      <c r="A160" s="74" t="s">
        <v>146</v>
      </c>
      <c r="B160" s="5" t="s">
        <v>13</v>
      </c>
      <c r="C160" s="7">
        <v>29347969</v>
      </c>
      <c r="D160" s="7">
        <v>29339227.5</v>
      </c>
      <c r="E160" s="6">
        <f>D160/C160*100</f>
        <v>99.970214293193507</v>
      </c>
      <c r="F160" s="3"/>
      <c r="G160" s="3"/>
      <c r="H160" s="22"/>
      <c r="I160" s="3"/>
      <c r="J160" s="3"/>
      <c r="K160" s="3"/>
      <c r="L160" s="21">
        <f>(288.1+100)/2</f>
        <v>194.05</v>
      </c>
      <c r="M160" s="3"/>
    </row>
    <row r="161" spans="1:13" ht="30" x14ac:dyDescent="0.25">
      <c r="A161" s="4" t="s">
        <v>45</v>
      </c>
      <c r="B161" s="3"/>
      <c r="C161" s="29"/>
      <c r="D161" s="29"/>
      <c r="E161" s="29"/>
      <c r="F161" s="5"/>
      <c r="G161" s="5"/>
      <c r="H161" s="21"/>
      <c r="I161" s="5"/>
      <c r="J161" s="5"/>
      <c r="K161" s="5"/>
      <c r="L161" s="5"/>
      <c r="M161" s="3"/>
    </row>
    <row r="162" spans="1:13" ht="353.25" customHeight="1" x14ac:dyDescent="0.25">
      <c r="A162" s="49" t="s">
        <v>295</v>
      </c>
      <c r="B162" s="49" t="s">
        <v>145</v>
      </c>
      <c r="C162" s="3"/>
      <c r="D162" s="3"/>
      <c r="E162" s="27"/>
      <c r="F162" s="3"/>
      <c r="G162" s="3"/>
      <c r="H162" s="22"/>
      <c r="I162" s="5">
        <v>1748</v>
      </c>
      <c r="J162" s="5">
        <v>1751.5</v>
      </c>
      <c r="K162" s="21">
        <f>J162/I162*100</f>
        <v>100.20022883295195</v>
      </c>
      <c r="L162" s="3"/>
      <c r="M162" s="78" t="s">
        <v>289</v>
      </c>
    </row>
    <row r="163" spans="1:13" ht="60" x14ac:dyDescent="0.25">
      <c r="A163" s="49" t="s">
        <v>296</v>
      </c>
      <c r="B163" s="78" t="s">
        <v>0</v>
      </c>
      <c r="C163" s="3"/>
      <c r="D163" s="3"/>
      <c r="E163" s="27"/>
      <c r="F163" s="3"/>
      <c r="G163" s="3"/>
      <c r="H163" s="22"/>
      <c r="I163" s="51"/>
      <c r="J163" s="2"/>
      <c r="K163" s="22"/>
      <c r="L163" s="3"/>
      <c r="M163" s="3"/>
    </row>
    <row r="164" spans="1:13" x14ac:dyDescent="0.25">
      <c r="A164" s="4" t="s">
        <v>144</v>
      </c>
      <c r="B164" s="78" t="s">
        <v>0</v>
      </c>
      <c r="C164" s="3"/>
      <c r="D164" s="3"/>
      <c r="E164" s="27"/>
      <c r="F164" s="3"/>
      <c r="G164" s="3"/>
      <c r="H164" s="22"/>
      <c r="I164" s="2">
        <v>15.2</v>
      </c>
      <c r="J164" s="1">
        <v>56.53</v>
      </c>
      <c r="K164" s="22">
        <f t="shared" ref="K164:K172" si="11">J164/I164*100</f>
        <v>371.90789473684214</v>
      </c>
      <c r="L164" s="3"/>
      <c r="M164" s="89" t="s">
        <v>297</v>
      </c>
    </row>
    <row r="165" spans="1:13" x14ac:dyDescent="0.25">
      <c r="A165" s="4" t="s">
        <v>143</v>
      </c>
      <c r="B165" s="78" t="s">
        <v>0</v>
      </c>
      <c r="C165" s="3"/>
      <c r="D165" s="3"/>
      <c r="E165" s="27"/>
      <c r="F165" s="3"/>
      <c r="G165" s="3"/>
      <c r="H165" s="22"/>
      <c r="I165" s="1">
        <v>0.73</v>
      </c>
      <c r="J165" s="1">
        <v>7.78</v>
      </c>
      <c r="K165" s="22">
        <f t="shared" si="11"/>
        <v>1065.7534246575344</v>
      </c>
      <c r="L165" s="3"/>
      <c r="M165" s="89"/>
    </row>
    <row r="166" spans="1:13" x14ac:dyDescent="0.25">
      <c r="A166" s="4" t="s">
        <v>142</v>
      </c>
      <c r="B166" s="78" t="s">
        <v>0</v>
      </c>
      <c r="C166" s="3"/>
      <c r="D166" s="3"/>
      <c r="E166" s="27"/>
      <c r="F166" s="3"/>
      <c r="G166" s="3"/>
      <c r="H166" s="22"/>
      <c r="I166" s="1">
        <v>0.92</v>
      </c>
      <c r="J166" s="1">
        <v>1.75</v>
      </c>
      <c r="K166" s="22">
        <f t="shared" si="11"/>
        <v>190.21739130434781</v>
      </c>
      <c r="L166" s="3"/>
      <c r="M166" s="89"/>
    </row>
    <row r="167" spans="1:13" x14ac:dyDescent="0.25">
      <c r="A167" s="4" t="s">
        <v>141</v>
      </c>
      <c r="B167" s="78" t="s">
        <v>0</v>
      </c>
      <c r="C167" s="3"/>
      <c r="D167" s="3"/>
      <c r="E167" s="27"/>
      <c r="F167" s="3"/>
      <c r="G167" s="3"/>
      <c r="H167" s="22"/>
      <c r="I167" s="2">
        <v>0.61</v>
      </c>
      <c r="J167" s="2">
        <v>1.3</v>
      </c>
      <c r="K167" s="22">
        <f t="shared" si="11"/>
        <v>213.11475409836066</v>
      </c>
      <c r="L167" s="3"/>
      <c r="M167" s="89"/>
    </row>
    <row r="168" spans="1:13" x14ac:dyDescent="0.25">
      <c r="A168" s="4" t="s">
        <v>140</v>
      </c>
      <c r="B168" s="78" t="s">
        <v>0</v>
      </c>
      <c r="C168" s="3"/>
      <c r="D168" s="3"/>
      <c r="E168" s="27"/>
      <c r="F168" s="3"/>
      <c r="G168" s="3"/>
      <c r="H168" s="22"/>
      <c r="I168" s="1">
        <v>1.42</v>
      </c>
      <c r="J168" s="1">
        <v>7.93</v>
      </c>
      <c r="K168" s="22">
        <f t="shared" si="11"/>
        <v>558.45070422535207</v>
      </c>
      <c r="L168" s="3"/>
      <c r="M168" s="89"/>
    </row>
    <row r="169" spans="1:13" ht="45" x14ac:dyDescent="0.25">
      <c r="A169" s="49" t="s">
        <v>298</v>
      </c>
      <c r="B169" s="38" t="s">
        <v>18</v>
      </c>
      <c r="C169" s="3"/>
      <c r="D169" s="3"/>
      <c r="E169" s="27"/>
      <c r="F169" s="3"/>
      <c r="G169" s="3"/>
      <c r="H169" s="22"/>
      <c r="I169" s="5">
        <v>70</v>
      </c>
      <c r="J169" s="5">
        <v>70</v>
      </c>
      <c r="K169" s="21">
        <f t="shared" si="11"/>
        <v>100</v>
      </c>
      <c r="L169" s="3"/>
      <c r="M169" s="89" t="s">
        <v>299</v>
      </c>
    </row>
    <row r="170" spans="1:13" ht="30" x14ac:dyDescent="0.25">
      <c r="A170" s="4" t="s">
        <v>139</v>
      </c>
      <c r="B170" s="38" t="s">
        <v>18</v>
      </c>
      <c r="C170" s="3"/>
      <c r="D170" s="3"/>
      <c r="E170" s="27"/>
      <c r="F170" s="3"/>
      <c r="G170" s="3"/>
      <c r="H170" s="22"/>
      <c r="I170" s="5">
        <v>51</v>
      </c>
      <c r="J170" s="5">
        <v>52</v>
      </c>
      <c r="K170" s="21">
        <f t="shared" si="11"/>
        <v>101.96078431372548</v>
      </c>
      <c r="L170" s="3"/>
      <c r="M170" s="89"/>
    </row>
    <row r="171" spans="1:13" ht="30" x14ac:dyDescent="0.25">
      <c r="A171" s="4" t="s">
        <v>138</v>
      </c>
      <c r="B171" s="38" t="s">
        <v>18</v>
      </c>
      <c r="C171" s="3"/>
      <c r="D171" s="3"/>
      <c r="E171" s="27"/>
      <c r="F171" s="3"/>
      <c r="G171" s="3"/>
      <c r="H171" s="22"/>
      <c r="I171" s="70">
        <v>19</v>
      </c>
      <c r="J171" s="2">
        <v>18</v>
      </c>
      <c r="K171" s="27">
        <f t="shared" si="11"/>
        <v>94.73684210526315</v>
      </c>
      <c r="L171" s="3"/>
      <c r="M171" s="89"/>
    </row>
    <row r="172" spans="1:13" ht="45" x14ac:dyDescent="0.25">
      <c r="A172" s="78" t="s">
        <v>293</v>
      </c>
      <c r="B172" s="78" t="s">
        <v>244</v>
      </c>
      <c r="C172" s="5"/>
      <c r="D172" s="5"/>
      <c r="E172" s="29"/>
      <c r="F172" s="5"/>
      <c r="G172" s="5"/>
      <c r="H172" s="21"/>
      <c r="I172" s="5">
        <v>22679</v>
      </c>
      <c r="J172" s="5">
        <v>19119</v>
      </c>
      <c r="K172" s="21">
        <f t="shared" si="11"/>
        <v>84.302658847391868</v>
      </c>
      <c r="L172" s="5"/>
      <c r="M172" s="19" t="s">
        <v>300</v>
      </c>
    </row>
    <row r="173" spans="1:13" ht="71.25" x14ac:dyDescent="0.25">
      <c r="A173" s="74" t="s">
        <v>137</v>
      </c>
      <c r="B173" s="5" t="s">
        <v>13</v>
      </c>
      <c r="C173" s="11">
        <v>15396462.300000001</v>
      </c>
      <c r="D173" s="11">
        <v>15395444.699999999</v>
      </c>
      <c r="E173" s="30">
        <f>D173/C173*100</f>
        <v>99.993390689496238</v>
      </c>
      <c r="F173" s="3"/>
      <c r="G173" s="3"/>
      <c r="H173" s="22"/>
      <c r="I173" s="3"/>
      <c r="J173" s="3"/>
      <c r="K173" s="3"/>
      <c r="L173" s="3"/>
      <c r="M173" s="3"/>
    </row>
    <row r="174" spans="1:13" x14ac:dyDescent="0.25">
      <c r="A174" s="4" t="s">
        <v>12</v>
      </c>
      <c r="B174" s="3"/>
      <c r="C174" s="29"/>
      <c r="D174" s="29"/>
      <c r="E174" s="29"/>
      <c r="F174" s="5"/>
      <c r="G174" s="5"/>
      <c r="H174" s="21"/>
      <c r="I174" s="5"/>
      <c r="J174" s="5"/>
      <c r="K174" s="5"/>
      <c r="L174" s="5"/>
      <c r="M174" s="3"/>
    </row>
    <row r="175" spans="1:13" ht="45" x14ac:dyDescent="0.25">
      <c r="A175" s="49" t="s">
        <v>136</v>
      </c>
      <c r="B175" s="38" t="s">
        <v>10</v>
      </c>
      <c r="C175" s="3"/>
      <c r="D175" s="3"/>
      <c r="E175" s="27"/>
      <c r="F175" s="50">
        <v>30</v>
      </c>
      <c r="G175" s="50">
        <v>30</v>
      </c>
      <c r="H175" s="22">
        <f t="shared" ref="H175:H180" si="12">G175/F175*100</f>
        <v>100</v>
      </c>
      <c r="I175" s="3"/>
      <c r="J175" s="3"/>
      <c r="K175" s="3"/>
      <c r="L175" s="3"/>
      <c r="M175" s="3"/>
    </row>
    <row r="176" spans="1:13" ht="30" x14ac:dyDescent="0.25">
      <c r="A176" s="49" t="s">
        <v>135</v>
      </c>
      <c r="B176" s="38" t="s">
        <v>10</v>
      </c>
      <c r="C176" s="3"/>
      <c r="D176" s="3"/>
      <c r="E176" s="27"/>
      <c r="F176" s="50">
        <v>78</v>
      </c>
      <c r="G176" s="50">
        <v>78</v>
      </c>
      <c r="H176" s="22">
        <f t="shared" si="12"/>
        <v>100</v>
      </c>
      <c r="I176" s="3"/>
      <c r="J176" s="3"/>
      <c r="K176" s="3"/>
      <c r="L176" s="3"/>
      <c r="M176" s="3"/>
    </row>
    <row r="177" spans="1:13" ht="45" x14ac:dyDescent="0.25">
      <c r="A177" s="49" t="s">
        <v>134</v>
      </c>
      <c r="B177" s="38" t="s">
        <v>3</v>
      </c>
      <c r="C177" s="3"/>
      <c r="D177" s="3"/>
      <c r="E177" s="27"/>
      <c r="F177" s="50">
        <v>615</v>
      </c>
      <c r="G177" s="50">
        <v>615</v>
      </c>
      <c r="H177" s="22">
        <f t="shared" si="12"/>
        <v>100</v>
      </c>
      <c r="I177" s="3"/>
      <c r="J177" s="3"/>
      <c r="K177" s="3"/>
      <c r="L177" s="3"/>
      <c r="M177" s="3"/>
    </row>
    <row r="178" spans="1:13" ht="75" x14ac:dyDescent="0.25">
      <c r="A178" s="49" t="s">
        <v>133</v>
      </c>
      <c r="B178" s="38" t="s">
        <v>3</v>
      </c>
      <c r="C178" s="3"/>
      <c r="D178" s="3"/>
      <c r="E178" s="27"/>
      <c r="F178" s="8">
        <v>33547</v>
      </c>
      <c r="G178" s="8">
        <v>33547</v>
      </c>
      <c r="H178" s="22">
        <f t="shared" si="12"/>
        <v>100</v>
      </c>
      <c r="I178" s="3"/>
      <c r="J178" s="3"/>
      <c r="K178" s="3"/>
      <c r="L178" s="3"/>
      <c r="M178" s="3"/>
    </row>
    <row r="179" spans="1:13" ht="30" x14ac:dyDescent="0.25">
      <c r="A179" s="49" t="s">
        <v>111</v>
      </c>
      <c r="B179" s="38" t="s">
        <v>89</v>
      </c>
      <c r="C179" s="3"/>
      <c r="D179" s="3"/>
      <c r="E179" s="27"/>
      <c r="F179" s="50">
        <v>7.5</v>
      </c>
      <c r="G179" s="50">
        <v>7.5</v>
      </c>
      <c r="H179" s="22">
        <f t="shared" si="12"/>
        <v>100</v>
      </c>
      <c r="I179" s="3"/>
      <c r="J179" s="3"/>
      <c r="K179" s="3"/>
      <c r="L179" s="3"/>
      <c r="M179" s="77"/>
    </row>
    <row r="180" spans="1:13" ht="60" x14ac:dyDescent="0.25">
      <c r="A180" s="49" t="s">
        <v>132</v>
      </c>
      <c r="B180" s="38" t="s">
        <v>131</v>
      </c>
      <c r="C180" s="3"/>
      <c r="D180" s="3"/>
      <c r="E180" s="27"/>
      <c r="F180" s="50">
        <v>390</v>
      </c>
      <c r="G180" s="50">
        <v>390</v>
      </c>
      <c r="H180" s="22">
        <f t="shared" si="12"/>
        <v>100</v>
      </c>
      <c r="I180" s="3"/>
      <c r="J180" s="3"/>
      <c r="K180" s="3"/>
      <c r="L180" s="3"/>
      <c r="M180" s="3"/>
    </row>
    <row r="181" spans="1:13" ht="85.5" x14ac:dyDescent="0.25">
      <c r="A181" s="74" t="s">
        <v>130</v>
      </c>
      <c r="B181" s="5" t="s">
        <v>13</v>
      </c>
      <c r="C181" s="7">
        <v>10318857.300000001</v>
      </c>
      <c r="D181" s="7">
        <v>10318856.800000001</v>
      </c>
      <c r="E181" s="30">
        <f>D181/C181*100</f>
        <v>99.99999515450223</v>
      </c>
      <c r="F181" s="3"/>
      <c r="G181" s="3"/>
      <c r="H181" s="22"/>
      <c r="I181" s="3"/>
      <c r="J181" s="3"/>
      <c r="K181" s="3"/>
      <c r="L181" s="3"/>
      <c r="M181" s="3"/>
    </row>
    <row r="182" spans="1:13" x14ac:dyDescent="0.25">
      <c r="A182" s="4" t="s">
        <v>12</v>
      </c>
      <c r="B182" s="3"/>
      <c r="C182" s="29"/>
      <c r="D182" s="29"/>
      <c r="E182" s="29"/>
      <c r="F182" s="5"/>
      <c r="G182" s="5"/>
      <c r="H182" s="21"/>
      <c r="I182" s="5"/>
      <c r="J182" s="5"/>
      <c r="K182" s="5"/>
      <c r="L182" s="5"/>
      <c r="M182" s="3"/>
    </row>
    <row r="183" spans="1:13" ht="30" x14ac:dyDescent="0.25">
      <c r="A183" s="49" t="s">
        <v>129</v>
      </c>
      <c r="B183" s="38" t="s">
        <v>110</v>
      </c>
      <c r="C183" s="3"/>
      <c r="D183" s="3"/>
      <c r="E183" s="27"/>
      <c r="F183" s="8">
        <v>8</v>
      </c>
      <c r="G183" s="8">
        <v>8</v>
      </c>
      <c r="H183" s="22">
        <f t="shared" ref="H183:H194" si="13">G183/F183*100</f>
        <v>100</v>
      </c>
      <c r="I183" s="3"/>
      <c r="J183" s="3"/>
      <c r="K183" s="3"/>
      <c r="L183" s="3"/>
      <c r="M183" s="3"/>
    </row>
    <row r="184" spans="1:13" ht="30" x14ac:dyDescent="0.25">
      <c r="A184" s="49" t="s">
        <v>128</v>
      </c>
      <c r="B184" s="38" t="s">
        <v>110</v>
      </c>
      <c r="C184" s="3"/>
      <c r="D184" s="3"/>
      <c r="E184" s="27"/>
      <c r="F184" s="8">
        <v>4</v>
      </c>
      <c r="G184" s="8">
        <v>4</v>
      </c>
      <c r="H184" s="22">
        <f t="shared" si="13"/>
        <v>100</v>
      </c>
      <c r="I184" s="3"/>
      <c r="J184" s="3"/>
      <c r="K184" s="3"/>
      <c r="L184" s="3"/>
      <c r="M184" s="3"/>
    </row>
    <row r="185" spans="1:13" ht="45" x14ac:dyDescent="0.25">
      <c r="A185" s="49" t="s">
        <v>127</v>
      </c>
      <c r="B185" s="38" t="s">
        <v>109</v>
      </c>
      <c r="C185" s="3"/>
      <c r="D185" s="3"/>
      <c r="E185" s="27"/>
      <c r="F185" s="9">
        <v>3808.3</v>
      </c>
      <c r="G185" s="9">
        <v>3808.3</v>
      </c>
      <c r="H185" s="22">
        <f t="shared" si="13"/>
        <v>100</v>
      </c>
      <c r="I185" s="3"/>
      <c r="J185" s="3"/>
      <c r="K185" s="3"/>
      <c r="L185" s="3"/>
      <c r="M185" s="3"/>
    </row>
    <row r="186" spans="1:13" ht="30" x14ac:dyDescent="0.25">
      <c r="A186" s="49" t="s">
        <v>126</v>
      </c>
      <c r="B186" s="38" t="s">
        <v>89</v>
      </c>
      <c r="C186" s="3"/>
      <c r="D186" s="3"/>
      <c r="E186" s="27"/>
      <c r="F186" s="9">
        <v>1270.9000000000001</v>
      </c>
      <c r="G186" s="9">
        <v>1270.9000000000001</v>
      </c>
      <c r="H186" s="22">
        <f t="shared" si="13"/>
        <v>100</v>
      </c>
      <c r="I186" s="3"/>
      <c r="J186" s="3"/>
      <c r="K186" s="3"/>
      <c r="L186" s="3"/>
      <c r="M186" s="3"/>
    </row>
    <row r="187" spans="1:13" ht="45" x14ac:dyDescent="0.25">
      <c r="A187" s="49" t="s">
        <v>301</v>
      </c>
      <c r="B187" s="38" t="s">
        <v>89</v>
      </c>
      <c r="C187" s="3"/>
      <c r="D187" s="3"/>
      <c r="E187" s="27"/>
      <c r="F187" s="13">
        <v>0.5</v>
      </c>
      <c r="G187" s="13">
        <v>0.5</v>
      </c>
      <c r="H187" s="22">
        <f t="shared" si="13"/>
        <v>100</v>
      </c>
      <c r="I187" s="3"/>
      <c r="J187" s="3"/>
      <c r="K187" s="3"/>
      <c r="L187" s="3"/>
      <c r="M187" s="3"/>
    </row>
    <row r="188" spans="1:13" ht="45" x14ac:dyDescent="0.25">
      <c r="A188" s="49" t="s">
        <v>302</v>
      </c>
      <c r="B188" s="38" t="s">
        <v>89</v>
      </c>
      <c r="C188" s="3"/>
      <c r="D188" s="3"/>
      <c r="E188" s="27"/>
      <c r="F188" s="13">
        <v>3.6</v>
      </c>
      <c r="G188" s="13">
        <v>3.6</v>
      </c>
      <c r="H188" s="22">
        <f t="shared" si="13"/>
        <v>100</v>
      </c>
      <c r="I188" s="3"/>
      <c r="J188" s="3"/>
      <c r="K188" s="3"/>
      <c r="L188" s="3"/>
      <c r="M188" s="3"/>
    </row>
    <row r="189" spans="1:13" ht="45" x14ac:dyDescent="0.25">
      <c r="A189" s="49" t="s">
        <v>125</v>
      </c>
      <c r="B189" s="38" t="s">
        <v>89</v>
      </c>
      <c r="C189" s="3"/>
      <c r="D189" s="3"/>
      <c r="E189" s="27"/>
      <c r="F189" s="9">
        <v>8869</v>
      </c>
      <c r="G189" s="9">
        <v>8869</v>
      </c>
      <c r="H189" s="22">
        <f t="shared" si="13"/>
        <v>100</v>
      </c>
      <c r="I189" s="3"/>
      <c r="J189" s="3"/>
      <c r="K189" s="3"/>
      <c r="L189" s="3"/>
      <c r="M189" s="3"/>
    </row>
    <row r="190" spans="1:13" ht="45" x14ac:dyDescent="0.25">
      <c r="A190" s="49" t="s">
        <v>124</v>
      </c>
      <c r="B190" s="38" t="s">
        <v>89</v>
      </c>
      <c r="C190" s="3"/>
      <c r="D190" s="3"/>
      <c r="E190" s="27"/>
      <c r="F190" s="9">
        <v>12</v>
      </c>
      <c r="G190" s="9">
        <v>12</v>
      </c>
      <c r="H190" s="22">
        <f t="shared" si="13"/>
        <v>100</v>
      </c>
      <c r="I190" s="3"/>
      <c r="J190" s="3"/>
      <c r="K190" s="3"/>
      <c r="L190" s="3"/>
      <c r="M190" s="3"/>
    </row>
    <row r="191" spans="1:13" ht="90" x14ac:dyDescent="0.25">
      <c r="A191" s="49" t="s">
        <v>108</v>
      </c>
      <c r="B191" s="38" t="s">
        <v>107</v>
      </c>
      <c r="C191" s="3"/>
      <c r="D191" s="3"/>
      <c r="E191" s="27"/>
      <c r="F191" s="9">
        <v>400</v>
      </c>
      <c r="G191" s="9">
        <v>400</v>
      </c>
      <c r="H191" s="22">
        <f t="shared" si="13"/>
        <v>100</v>
      </c>
      <c r="I191" s="3"/>
      <c r="J191" s="3"/>
      <c r="K191" s="3"/>
      <c r="L191" s="3"/>
      <c r="M191" s="3"/>
    </row>
    <row r="192" spans="1:13" ht="45" x14ac:dyDescent="0.25">
      <c r="A192" s="49" t="s">
        <v>123</v>
      </c>
      <c r="B192" s="49" t="s">
        <v>8</v>
      </c>
      <c r="C192" s="3"/>
      <c r="D192" s="3"/>
      <c r="E192" s="27"/>
      <c r="F192" s="9">
        <v>197747</v>
      </c>
      <c r="G192" s="9">
        <v>197747</v>
      </c>
      <c r="H192" s="22">
        <f t="shared" si="13"/>
        <v>100</v>
      </c>
      <c r="I192" s="3"/>
      <c r="J192" s="3"/>
      <c r="K192" s="3"/>
      <c r="L192" s="3"/>
      <c r="M192" s="3"/>
    </row>
    <row r="193" spans="1:13" ht="30" x14ac:dyDescent="0.25">
      <c r="A193" s="49" t="s">
        <v>122</v>
      </c>
      <c r="B193" s="49" t="s">
        <v>9</v>
      </c>
      <c r="C193" s="3"/>
      <c r="D193" s="3"/>
      <c r="E193" s="27"/>
      <c r="F193" s="9">
        <v>232.4</v>
      </c>
      <c r="G193" s="9">
        <v>232.4</v>
      </c>
      <c r="H193" s="22">
        <f t="shared" si="13"/>
        <v>100</v>
      </c>
      <c r="I193" s="3"/>
      <c r="J193" s="3"/>
      <c r="K193" s="3"/>
      <c r="L193" s="3"/>
      <c r="M193" s="3"/>
    </row>
    <row r="194" spans="1:13" x14ac:dyDescent="0.25">
      <c r="A194" s="49" t="s">
        <v>121</v>
      </c>
      <c r="B194" s="49" t="s">
        <v>8</v>
      </c>
      <c r="C194" s="3"/>
      <c r="D194" s="3"/>
      <c r="E194" s="27"/>
      <c r="F194" s="9">
        <v>64547</v>
      </c>
      <c r="G194" s="9">
        <v>64547</v>
      </c>
      <c r="H194" s="22">
        <f t="shared" si="13"/>
        <v>100</v>
      </c>
      <c r="I194" s="3"/>
      <c r="J194" s="3"/>
      <c r="K194" s="3"/>
      <c r="L194" s="3"/>
      <c r="M194" s="3"/>
    </row>
    <row r="195" spans="1:13" ht="45" x14ac:dyDescent="0.25">
      <c r="A195" s="49" t="s">
        <v>303</v>
      </c>
      <c r="B195" s="49" t="s">
        <v>89</v>
      </c>
      <c r="C195" s="3"/>
      <c r="D195" s="3"/>
      <c r="E195" s="27"/>
      <c r="F195" s="13">
        <v>8.2200000000000006</v>
      </c>
      <c r="G195" s="13">
        <v>8.2200000000000006</v>
      </c>
      <c r="H195" s="22">
        <f>G195/F195*100</f>
        <v>100</v>
      </c>
      <c r="I195" s="3"/>
      <c r="J195" s="3"/>
      <c r="K195" s="3"/>
      <c r="L195" s="3"/>
      <c r="M195" s="3"/>
    </row>
    <row r="196" spans="1:13" x14ac:dyDescent="0.25">
      <c r="A196" s="49" t="s">
        <v>304</v>
      </c>
      <c r="B196" s="49" t="s">
        <v>5</v>
      </c>
      <c r="C196" s="3"/>
      <c r="D196" s="3"/>
      <c r="E196" s="27"/>
      <c r="F196" s="9">
        <v>90000</v>
      </c>
      <c r="G196" s="9">
        <v>90000</v>
      </c>
      <c r="H196" s="22">
        <f>G196/F196*100</f>
        <v>100</v>
      </c>
      <c r="I196" s="3"/>
      <c r="J196" s="3"/>
      <c r="K196" s="3"/>
      <c r="L196" s="3"/>
      <c r="M196" s="3"/>
    </row>
    <row r="197" spans="1:13" ht="30" x14ac:dyDescent="0.25">
      <c r="A197" s="49" t="s">
        <v>305</v>
      </c>
      <c r="B197" s="49" t="s">
        <v>5</v>
      </c>
      <c r="C197" s="3"/>
      <c r="D197" s="3"/>
      <c r="E197" s="27"/>
      <c r="F197" s="9">
        <v>34982</v>
      </c>
      <c r="G197" s="9">
        <v>34982</v>
      </c>
      <c r="H197" s="22">
        <f>G197/F197*100</f>
        <v>100</v>
      </c>
      <c r="I197" s="3"/>
      <c r="J197" s="3"/>
      <c r="K197" s="3"/>
      <c r="L197" s="3"/>
      <c r="M197" s="3"/>
    </row>
    <row r="198" spans="1:13" ht="71.25" x14ac:dyDescent="0.25">
      <c r="A198" s="76" t="s">
        <v>120</v>
      </c>
      <c r="B198" s="77" t="s">
        <v>13</v>
      </c>
      <c r="C198" s="7">
        <v>2335328.2000000002</v>
      </c>
      <c r="D198" s="10">
        <v>2335327.9</v>
      </c>
      <c r="E198" s="30">
        <f>D198/C198*100</f>
        <v>99.999987153839868</v>
      </c>
      <c r="F198" s="71"/>
      <c r="G198" s="71"/>
      <c r="H198" s="71"/>
      <c r="I198" s="3"/>
      <c r="J198" s="3"/>
      <c r="K198" s="3"/>
      <c r="L198" s="3"/>
      <c r="M198" s="3"/>
    </row>
    <row r="199" spans="1:13" x14ac:dyDescent="0.25">
      <c r="A199" s="4" t="s">
        <v>12</v>
      </c>
      <c r="B199" s="3"/>
      <c r="C199" s="29"/>
      <c r="D199" s="29"/>
      <c r="E199" s="29"/>
      <c r="F199" s="71"/>
      <c r="G199" s="71"/>
      <c r="H199" s="71"/>
      <c r="I199" s="5"/>
      <c r="J199" s="5"/>
      <c r="K199" s="5"/>
      <c r="L199" s="5"/>
      <c r="M199" s="3"/>
    </row>
    <row r="200" spans="1:13" ht="75" x14ac:dyDescent="0.25">
      <c r="A200" s="49" t="s">
        <v>119</v>
      </c>
      <c r="B200" s="38" t="s">
        <v>117</v>
      </c>
      <c r="C200" s="3"/>
      <c r="D200" s="3"/>
      <c r="E200" s="27"/>
      <c r="F200" s="71"/>
      <c r="G200" s="71"/>
      <c r="H200" s="71"/>
      <c r="I200" s="3"/>
      <c r="J200" s="3"/>
      <c r="K200" s="3"/>
      <c r="L200" s="3"/>
      <c r="M200" s="3"/>
    </row>
    <row r="201" spans="1:13" x14ac:dyDescent="0.25">
      <c r="A201" s="49" t="s">
        <v>118</v>
      </c>
      <c r="B201" s="38" t="s">
        <v>117</v>
      </c>
      <c r="C201" s="3"/>
      <c r="D201" s="3"/>
      <c r="E201" s="27"/>
      <c r="F201" s="78">
        <v>1</v>
      </c>
      <c r="G201" s="78">
        <v>1</v>
      </c>
      <c r="H201" s="22">
        <f t="shared" ref="H201:H206" si="14">G201/F201*100</f>
        <v>100</v>
      </c>
      <c r="I201" s="3"/>
      <c r="J201" s="3"/>
      <c r="K201" s="3"/>
      <c r="L201" s="3"/>
      <c r="M201" s="3"/>
    </row>
    <row r="202" spans="1:13" ht="30" x14ac:dyDescent="0.25">
      <c r="A202" s="49" t="s">
        <v>415</v>
      </c>
      <c r="B202" s="38" t="s">
        <v>117</v>
      </c>
      <c r="C202" s="3"/>
      <c r="D202" s="3"/>
      <c r="E202" s="27"/>
      <c r="F202" s="78">
        <v>4</v>
      </c>
      <c r="G202" s="78">
        <v>4</v>
      </c>
      <c r="H202" s="22">
        <f t="shared" si="14"/>
        <v>100</v>
      </c>
      <c r="I202" s="3"/>
      <c r="J202" s="3"/>
      <c r="K202" s="3"/>
      <c r="L202" s="3"/>
      <c r="M202" s="3"/>
    </row>
    <row r="203" spans="1:13" ht="45" x14ac:dyDescent="0.25">
      <c r="A203" s="49" t="s">
        <v>116</v>
      </c>
      <c r="B203" s="38" t="s">
        <v>4</v>
      </c>
      <c r="C203" s="3"/>
      <c r="D203" s="3"/>
      <c r="E203" s="27"/>
      <c r="F203" s="78">
        <v>4.0999999999999996</v>
      </c>
      <c r="G203" s="78">
        <v>4.0999999999999996</v>
      </c>
      <c r="H203" s="22">
        <f t="shared" si="14"/>
        <v>100</v>
      </c>
      <c r="I203" s="3"/>
      <c r="J203" s="3"/>
      <c r="K203" s="3"/>
      <c r="L203" s="3"/>
      <c r="M203" s="3"/>
    </row>
    <row r="204" spans="1:13" ht="60" x14ac:dyDescent="0.25">
      <c r="A204" s="49" t="s">
        <v>115</v>
      </c>
      <c r="B204" s="38" t="s">
        <v>10</v>
      </c>
      <c r="C204" s="3"/>
      <c r="D204" s="3"/>
      <c r="E204" s="27"/>
      <c r="F204" s="78">
        <v>2</v>
      </c>
      <c r="G204" s="78">
        <v>2</v>
      </c>
      <c r="H204" s="22">
        <f t="shared" si="14"/>
        <v>100</v>
      </c>
      <c r="I204" s="3"/>
      <c r="J204" s="3"/>
      <c r="K204" s="3"/>
      <c r="L204" s="3"/>
      <c r="M204" s="3"/>
    </row>
    <row r="205" spans="1:13" ht="45" x14ac:dyDescent="0.25">
      <c r="A205" s="49" t="s">
        <v>114</v>
      </c>
      <c r="B205" s="38" t="s">
        <v>10</v>
      </c>
      <c r="C205" s="3"/>
      <c r="D205" s="3"/>
      <c r="E205" s="27"/>
      <c r="F205" s="78">
        <v>12</v>
      </c>
      <c r="G205" s="78">
        <v>12</v>
      </c>
      <c r="H205" s="22">
        <f t="shared" si="14"/>
        <v>100</v>
      </c>
      <c r="I205" s="3"/>
      <c r="J205" s="3"/>
      <c r="K205" s="3"/>
      <c r="L205" s="3"/>
      <c r="M205" s="3"/>
    </row>
    <row r="206" spans="1:13" ht="45" x14ac:dyDescent="0.25">
      <c r="A206" s="49" t="s">
        <v>113</v>
      </c>
      <c r="B206" s="38" t="s">
        <v>112</v>
      </c>
      <c r="C206" s="3"/>
      <c r="D206" s="3"/>
      <c r="E206" s="27"/>
      <c r="F206" s="78">
        <v>91.2</v>
      </c>
      <c r="G206" s="78">
        <v>91.2</v>
      </c>
      <c r="H206" s="22">
        <f t="shared" si="14"/>
        <v>100</v>
      </c>
      <c r="I206" s="3"/>
      <c r="J206" s="3"/>
      <c r="K206" s="3"/>
      <c r="L206" s="3"/>
      <c r="M206" s="3"/>
    </row>
    <row r="207" spans="1:13" ht="94.5" customHeight="1" x14ac:dyDescent="0.25">
      <c r="A207" s="74" t="s">
        <v>417</v>
      </c>
      <c r="B207" s="5" t="s">
        <v>13</v>
      </c>
      <c r="C207" s="11">
        <v>751125.2</v>
      </c>
      <c r="D207" s="11">
        <v>743402.1</v>
      </c>
      <c r="E207" s="30">
        <f>D207/C207*100</f>
        <v>98.971795913650624</v>
      </c>
      <c r="F207" s="3"/>
      <c r="G207" s="3"/>
      <c r="H207" s="22"/>
      <c r="I207" s="3"/>
      <c r="J207" s="3"/>
      <c r="K207" s="3"/>
      <c r="L207" s="3"/>
      <c r="M207" s="3"/>
    </row>
    <row r="208" spans="1:13" x14ac:dyDescent="0.25">
      <c r="A208" s="4" t="s">
        <v>12</v>
      </c>
      <c r="B208" s="3"/>
      <c r="C208" s="29"/>
      <c r="D208" s="29"/>
      <c r="E208" s="29"/>
      <c r="F208" s="5"/>
      <c r="G208" s="5"/>
      <c r="H208" s="21"/>
      <c r="I208" s="5"/>
      <c r="J208" s="5"/>
      <c r="K208" s="5"/>
      <c r="L208" s="5"/>
      <c r="M208" s="3"/>
    </row>
    <row r="209" spans="1:13" ht="45" x14ac:dyDescent="0.25">
      <c r="A209" s="49" t="s">
        <v>106</v>
      </c>
      <c r="B209" s="78" t="s">
        <v>10</v>
      </c>
      <c r="C209" s="3"/>
      <c r="D209" s="3"/>
      <c r="E209" s="27"/>
      <c r="F209" s="73">
        <v>693</v>
      </c>
      <c r="G209" s="73">
        <v>693</v>
      </c>
      <c r="H209" s="22">
        <f>G209/F209*100</f>
        <v>100</v>
      </c>
      <c r="I209" s="5"/>
      <c r="J209" s="5"/>
      <c r="K209" s="5"/>
      <c r="L209" s="5"/>
      <c r="M209" s="3"/>
    </row>
    <row r="210" spans="1:13" ht="45" x14ac:dyDescent="0.25">
      <c r="A210" s="5" t="s">
        <v>306</v>
      </c>
      <c r="B210" s="3"/>
      <c r="C210" s="29"/>
      <c r="D210" s="29"/>
      <c r="E210" s="29"/>
      <c r="F210" s="78">
        <v>4</v>
      </c>
      <c r="G210" s="78">
        <v>4</v>
      </c>
      <c r="H210" s="22">
        <f t="shared" ref="H210:H212" si="15">G210/F210*100</f>
        <v>100</v>
      </c>
      <c r="I210" s="5"/>
      <c r="J210" s="5"/>
      <c r="K210" s="5"/>
      <c r="L210" s="5"/>
      <c r="M210" s="3"/>
    </row>
    <row r="211" spans="1:13" ht="30" x14ac:dyDescent="0.25">
      <c r="A211" s="5" t="s">
        <v>307</v>
      </c>
      <c r="B211" s="3"/>
      <c r="C211" s="29"/>
      <c r="D211" s="29"/>
      <c r="E211" s="29"/>
      <c r="F211" s="78">
        <v>45</v>
      </c>
      <c r="G211" s="78">
        <v>45</v>
      </c>
      <c r="H211" s="22">
        <f t="shared" si="15"/>
        <v>100</v>
      </c>
      <c r="I211" s="5"/>
      <c r="J211" s="5"/>
      <c r="K211" s="5"/>
      <c r="L211" s="5"/>
      <c r="M211" s="3"/>
    </row>
    <row r="212" spans="1:13" ht="30" x14ac:dyDescent="0.25">
      <c r="A212" s="5" t="s">
        <v>308</v>
      </c>
      <c r="B212" s="3"/>
      <c r="C212" s="29"/>
      <c r="D212" s="29"/>
      <c r="E212" s="29"/>
      <c r="F212" s="78">
        <v>37</v>
      </c>
      <c r="G212" s="78">
        <v>37</v>
      </c>
      <c r="H212" s="22">
        <f t="shared" si="15"/>
        <v>100</v>
      </c>
      <c r="I212" s="5"/>
      <c r="J212" s="5"/>
      <c r="K212" s="5"/>
      <c r="L212" s="5"/>
      <c r="M212" s="3"/>
    </row>
    <row r="213" spans="1:13" ht="60" x14ac:dyDescent="0.25">
      <c r="A213" s="5" t="s">
        <v>309</v>
      </c>
      <c r="B213" s="3"/>
      <c r="C213" s="29"/>
      <c r="D213" s="29"/>
      <c r="E213" s="29"/>
      <c r="F213" s="78">
        <v>1</v>
      </c>
      <c r="G213" s="78">
        <v>1</v>
      </c>
      <c r="H213" s="22">
        <f>G213/F213*100</f>
        <v>100</v>
      </c>
      <c r="I213" s="5"/>
      <c r="J213" s="5"/>
      <c r="K213" s="5"/>
      <c r="L213" s="5"/>
      <c r="M213" s="3"/>
    </row>
    <row r="214" spans="1:13" ht="30" x14ac:dyDescent="0.25">
      <c r="A214" s="72" t="s">
        <v>310</v>
      </c>
      <c r="B214" s="71"/>
      <c r="C214" s="71"/>
      <c r="D214" s="71"/>
      <c r="E214" s="71"/>
      <c r="F214" s="78">
        <v>4</v>
      </c>
      <c r="G214" s="78">
        <v>4</v>
      </c>
      <c r="H214" s="22">
        <f>G214/F214*100</f>
        <v>100</v>
      </c>
      <c r="I214" s="3"/>
      <c r="J214" s="3"/>
      <c r="K214" s="3"/>
      <c r="L214" s="3"/>
      <c r="M214" s="3"/>
    </row>
    <row r="215" spans="1:13" ht="135" customHeight="1" x14ac:dyDescent="0.25">
      <c r="A215" s="74" t="s">
        <v>313</v>
      </c>
      <c r="B215" s="5" t="s">
        <v>13</v>
      </c>
      <c r="C215" s="11">
        <v>143046</v>
      </c>
      <c r="D215" s="11">
        <v>143046</v>
      </c>
      <c r="E215" s="30">
        <f>D215/C215*100</f>
        <v>100</v>
      </c>
      <c r="F215" s="71"/>
      <c r="G215" s="71"/>
      <c r="H215" s="71"/>
      <c r="I215" s="3"/>
      <c r="J215" s="3"/>
      <c r="K215" s="3"/>
      <c r="L215" s="3"/>
      <c r="M215" s="3"/>
    </row>
    <row r="216" spans="1:13" x14ac:dyDescent="0.25">
      <c r="A216" s="4" t="s">
        <v>12</v>
      </c>
      <c r="B216" s="3"/>
      <c r="C216" s="29"/>
      <c r="D216" s="29"/>
      <c r="E216" s="29"/>
      <c r="F216" s="5"/>
      <c r="G216" s="5"/>
      <c r="H216" s="21"/>
      <c r="I216" s="5"/>
      <c r="J216" s="5"/>
      <c r="K216" s="5"/>
      <c r="L216" s="5"/>
      <c r="M216" s="3"/>
    </row>
    <row r="217" spans="1:13" ht="30" x14ac:dyDescent="0.25">
      <c r="A217" s="95" t="s">
        <v>311</v>
      </c>
      <c r="B217" s="95" t="s">
        <v>18</v>
      </c>
      <c r="C217" s="3"/>
      <c r="D217" s="3"/>
      <c r="E217" s="27"/>
      <c r="F217" s="96">
        <v>13</v>
      </c>
      <c r="G217" s="96">
        <v>13</v>
      </c>
      <c r="H217" s="22">
        <f>G217/F217*100</f>
        <v>100</v>
      </c>
      <c r="I217" s="3"/>
      <c r="J217" s="3"/>
      <c r="K217" s="3"/>
      <c r="L217" s="3"/>
      <c r="M217" s="3"/>
    </row>
    <row r="218" spans="1:13" ht="132" customHeight="1" x14ac:dyDescent="0.25">
      <c r="A218" s="74" t="s">
        <v>312</v>
      </c>
      <c r="B218" s="5" t="s">
        <v>13</v>
      </c>
      <c r="C218" s="11">
        <v>403150</v>
      </c>
      <c r="D218" s="11">
        <v>403150</v>
      </c>
      <c r="E218" s="30">
        <f>D218/C218*100</f>
        <v>100</v>
      </c>
      <c r="F218" s="3"/>
      <c r="G218" s="3"/>
      <c r="H218" s="22"/>
      <c r="I218" s="3"/>
      <c r="J218" s="3"/>
      <c r="K218" s="3"/>
      <c r="L218" s="3"/>
      <c r="M218" s="3"/>
    </row>
    <row r="219" spans="1:13" x14ac:dyDescent="0.25">
      <c r="A219" s="4" t="s">
        <v>12</v>
      </c>
      <c r="B219" s="3"/>
      <c r="C219" s="29"/>
      <c r="D219" s="29"/>
      <c r="E219" s="29"/>
      <c r="F219" s="5"/>
      <c r="G219" s="5"/>
      <c r="H219" s="21"/>
      <c r="I219" s="5"/>
      <c r="J219" s="5"/>
      <c r="K219" s="5"/>
      <c r="L219" s="5"/>
      <c r="M219" s="3"/>
    </row>
    <row r="220" spans="1:13" ht="45" x14ac:dyDescent="0.25">
      <c r="A220" s="77" t="s">
        <v>123</v>
      </c>
      <c r="B220" s="77" t="s">
        <v>5</v>
      </c>
      <c r="C220" s="29"/>
      <c r="D220" s="29"/>
      <c r="E220" s="29"/>
      <c r="F220" s="96">
        <v>95493</v>
      </c>
      <c r="G220" s="96">
        <v>95493</v>
      </c>
      <c r="H220" s="22">
        <f>G220/F220*100</f>
        <v>100</v>
      </c>
      <c r="I220" s="95"/>
      <c r="J220" s="95"/>
      <c r="K220" s="3"/>
      <c r="L220" s="5"/>
      <c r="M220" s="3"/>
    </row>
    <row r="221" spans="1:13" ht="30" x14ac:dyDescent="0.25">
      <c r="A221" s="77" t="s">
        <v>314</v>
      </c>
      <c r="B221" s="77" t="s">
        <v>244</v>
      </c>
      <c r="C221" s="29"/>
      <c r="D221" s="29"/>
      <c r="E221" s="29"/>
      <c r="F221" s="96">
        <v>115.2</v>
      </c>
      <c r="G221" s="96">
        <v>115.2</v>
      </c>
      <c r="H221" s="22">
        <f>G221/F221*100</f>
        <v>100</v>
      </c>
      <c r="I221" s="95"/>
      <c r="J221" s="95"/>
      <c r="K221" s="3"/>
      <c r="L221" s="5"/>
      <c r="M221" s="3"/>
    </row>
    <row r="222" spans="1:13" x14ac:dyDescent="0.25">
      <c r="A222" s="77" t="s">
        <v>121</v>
      </c>
      <c r="B222" s="77" t="s">
        <v>5</v>
      </c>
      <c r="C222" s="29"/>
      <c r="D222" s="29"/>
      <c r="E222" s="29"/>
      <c r="F222" s="96">
        <v>32000</v>
      </c>
      <c r="G222" s="96">
        <v>32000</v>
      </c>
      <c r="H222" s="22">
        <f>G222/F222*100</f>
        <v>100</v>
      </c>
      <c r="I222" s="95"/>
      <c r="J222" s="95"/>
      <c r="K222" s="3"/>
      <c r="L222" s="5"/>
      <c r="M222" s="3"/>
    </row>
    <row r="223" spans="1:13" ht="30" x14ac:dyDescent="0.25">
      <c r="A223" s="77" t="s">
        <v>315</v>
      </c>
      <c r="B223" s="77" t="s">
        <v>5</v>
      </c>
      <c r="C223" s="29"/>
      <c r="D223" s="29"/>
      <c r="E223" s="29"/>
      <c r="F223" s="96">
        <v>12000</v>
      </c>
      <c r="G223" s="96">
        <v>12000</v>
      </c>
      <c r="H223" s="22">
        <f>G223/F223*100</f>
        <v>100</v>
      </c>
      <c r="I223" s="95"/>
      <c r="J223" s="95"/>
      <c r="K223" s="3"/>
      <c r="L223" s="5"/>
      <c r="M223" s="3"/>
    </row>
    <row r="224" spans="1:13" x14ac:dyDescent="0.25">
      <c r="A224" s="77" t="s">
        <v>304</v>
      </c>
      <c r="B224" s="77" t="s">
        <v>246</v>
      </c>
      <c r="C224" s="29"/>
      <c r="D224" s="29"/>
      <c r="E224" s="29"/>
      <c r="F224" s="96">
        <v>51453</v>
      </c>
      <c r="G224" s="96">
        <v>51453</v>
      </c>
      <c r="H224" s="22">
        <f>G224/F224*100</f>
        <v>100</v>
      </c>
      <c r="I224" s="95"/>
      <c r="J224" s="95"/>
      <c r="K224" s="3"/>
      <c r="L224" s="5"/>
      <c r="M224" s="3"/>
    </row>
    <row r="225" spans="1:13" ht="104.25" customHeight="1" x14ac:dyDescent="0.25">
      <c r="A225" s="74" t="s">
        <v>105</v>
      </c>
      <c r="B225" s="5" t="s">
        <v>13</v>
      </c>
      <c r="C225" s="10">
        <f>C228+C234</f>
        <v>404397</v>
      </c>
      <c r="D225" s="10">
        <f>D228+D234</f>
        <v>404397</v>
      </c>
      <c r="E225" s="27">
        <f>D225/C225*100</f>
        <v>100</v>
      </c>
      <c r="F225" s="3"/>
      <c r="G225" s="3"/>
      <c r="H225" s="22"/>
      <c r="I225" s="3"/>
      <c r="J225" s="3"/>
      <c r="K225" s="3"/>
      <c r="L225" s="21">
        <v>100</v>
      </c>
      <c r="M225" s="3"/>
    </row>
    <row r="226" spans="1:13" ht="30" x14ac:dyDescent="0.25">
      <c r="A226" s="4" t="s">
        <v>45</v>
      </c>
      <c r="B226" s="3"/>
      <c r="C226" s="29"/>
      <c r="D226" s="29"/>
      <c r="E226" s="29"/>
      <c r="F226" s="5"/>
      <c r="G226" s="5"/>
      <c r="H226" s="21"/>
      <c r="I226" s="5"/>
      <c r="J226" s="5"/>
      <c r="K226" s="5"/>
      <c r="L226" s="5"/>
      <c r="M226" s="3"/>
    </row>
    <row r="227" spans="1:13" ht="60" x14ac:dyDescent="0.25">
      <c r="A227" s="77" t="s">
        <v>104</v>
      </c>
      <c r="B227" s="38" t="s">
        <v>10</v>
      </c>
      <c r="C227" s="29"/>
      <c r="D227" s="29"/>
      <c r="E227" s="29"/>
      <c r="F227" s="5"/>
      <c r="G227" s="5"/>
      <c r="H227" s="21"/>
      <c r="I227" s="38">
        <v>13</v>
      </c>
      <c r="J227" s="38">
        <v>13</v>
      </c>
      <c r="K227" s="3">
        <f>J227/I227*100</f>
        <v>100</v>
      </c>
      <c r="L227" s="5"/>
      <c r="M227" s="3"/>
    </row>
    <row r="228" spans="1:13" s="45" customFormat="1" ht="57" x14ac:dyDescent="0.25">
      <c r="A228" s="74" t="s">
        <v>103</v>
      </c>
      <c r="B228" s="5" t="s">
        <v>13</v>
      </c>
      <c r="C228" s="48">
        <v>244597</v>
      </c>
      <c r="D228" s="48">
        <v>244597</v>
      </c>
      <c r="E228" s="27">
        <f>D228/C228*100</f>
        <v>100</v>
      </c>
      <c r="F228" s="74"/>
      <c r="G228" s="74"/>
      <c r="H228" s="47"/>
      <c r="I228" s="46"/>
      <c r="J228" s="46"/>
      <c r="K228" s="75"/>
      <c r="L228" s="74"/>
      <c r="M228" s="75"/>
    </row>
    <row r="229" spans="1:13" s="45" customFormat="1" x14ac:dyDescent="0.25">
      <c r="A229" s="4" t="s">
        <v>12</v>
      </c>
      <c r="B229" s="5"/>
      <c r="C229" s="48"/>
      <c r="D229" s="48"/>
      <c r="E229" s="27"/>
      <c r="F229" s="74"/>
      <c r="G229" s="74"/>
      <c r="H229" s="47"/>
      <c r="I229" s="46"/>
      <c r="J229" s="46"/>
      <c r="K229" s="75"/>
      <c r="L229" s="5"/>
      <c r="M229" s="75"/>
    </row>
    <row r="230" spans="1:13" ht="105" x14ac:dyDescent="0.25">
      <c r="A230" s="77" t="s">
        <v>101</v>
      </c>
      <c r="B230" s="38" t="s">
        <v>10</v>
      </c>
      <c r="C230" s="29"/>
      <c r="D230" s="29"/>
      <c r="E230" s="29"/>
      <c r="F230" s="17">
        <v>1</v>
      </c>
      <c r="G230" s="17">
        <v>1</v>
      </c>
      <c r="H230" s="22">
        <f>G230/F230*100</f>
        <v>100</v>
      </c>
      <c r="I230" s="38"/>
      <c r="J230" s="38"/>
      <c r="K230" s="3"/>
      <c r="L230" s="5"/>
      <c r="M230" s="3"/>
    </row>
    <row r="231" spans="1:13" ht="45" x14ac:dyDescent="0.25">
      <c r="A231" s="77" t="s">
        <v>100</v>
      </c>
      <c r="B231" s="38" t="s">
        <v>10</v>
      </c>
      <c r="C231" s="29"/>
      <c r="D231" s="29"/>
      <c r="E231" s="29"/>
      <c r="F231" s="17">
        <v>13</v>
      </c>
      <c r="G231" s="17">
        <v>13</v>
      </c>
      <c r="H231" s="22">
        <f>G231/F231*100</f>
        <v>100</v>
      </c>
      <c r="I231" s="38"/>
      <c r="J231" s="38"/>
      <c r="K231" s="3"/>
      <c r="L231" s="5"/>
      <c r="M231" s="78"/>
    </row>
    <row r="232" spans="1:13" ht="60" x14ac:dyDescent="0.25">
      <c r="A232" s="77" t="s">
        <v>99</v>
      </c>
      <c r="B232" s="38" t="s">
        <v>10</v>
      </c>
      <c r="C232" s="29"/>
      <c r="D232" s="29"/>
      <c r="E232" s="29"/>
      <c r="F232" s="17">
        <v>1</v>
      </c>
      <c r="G232" s="17">
        <v>1</v>
      </c>
      <c r="H232" s="22">
        <f>G232/F232*100</f>
        <v>100</v>
      </c>
      <c r="I232" s="38"/>
      <c r="J232" s="38"/>
      <c r="K232" s="3"/>
      <c r="L232" s="5"/>
      <c r="M232" s="3"/>
    </row>
    <row r="233" spans="1:13" ht="75" x14ac:dyDescent="0.25">
      <c r="A233" s="77" t="s">
        <v>98</v>
      </c>
      <c r="B233" s="38" t="s">
        <v>10</v>
      </c>
      <c r="C233" s="29"/>
      <c r="D233" s="29"/>
      <c r="E233" s="29"/>
      <c r="F233" s="17">
        <v>1</v>
      </c>
      <c r="G233" s="17">
        <v>1</v>
      </c>
      <c r="H233" s="22">
        <f>G233/F233*100</f>
        <v>100</v>
      </c>
      <c r="I233" s="38"/>
      <c r="J233" s="38"/>
      <c r="K233" s="3"/>
      <c r="L233" s="5"/>
      <c r="M233" s="3"/>
    </row>
    <row r="234" spans="1:13" s="45" customFormat="1" ht="28.5" x14ac:dyDescent="0.25">
      <c r="A234" s="74" t="s">
        <v>102</v>
      </c>
      <c r="B234" s="5" t="s">
        <v>13</v>
      </c>
      <c r="C234" s="48">
        <v>159800</v>
      </c>
      <c r="D234" s="48">
        <v>159800</v>
      </c>
      <c r="E234" s="27">
        <f>D234/C234*100</f>
        <v>100</v>
      </c>
      <c r="F234" s="74"/>
      <c r="G234" s="74"/>
      <c r="H234" s="47"/>
      <c r="I234" s="46"/>
      <c r="J234" s="46"/>
      <c r="K234" s="75"/>
      <c r="L234" s="74"/>
      <c r="M234" s="75"/>
    </row>
    <row r="235" spans="1:13" s="45" customFormat="1" x14ac:dyDescent="0.25">
      <c r="A235" s="4" t="s">
        <v>12</v>
      </c>
      <c r="B235" s="5"/>
      <c r="C235" s="48"/>
      <c r="D235" s="48"/>
      <c r="E235" s="27"/>
      <c r="F235" s="74"/>
      <c r="G235" s="74"/>
      <c r="H235" s="47"/>
      <c r="I235" s="46"/>
      <c r="J235" s="46"/>
      <c r="K235" s="75"/>
      <c r="L235" s="5"/>
      <c r="M235" s="75"/>
    </row>
    <row r="236" spans="1:13" ht="105" x14ac:dyDescent="0.25">
      <c r="A236" s="77" t="s">
        <v>101</v>
      </c>
      <c r="B236" s="38" t="s">
        <v>10</v>
      </c>
      <c r="C236" s="29"/>
      <c r="D236" s="29"/>
      <c r="E236" s="29"/>
      <c r="F236" s="17">
        <v>1</v>
      </c>
      <c r="G236" s="17">
        <v>1</v>
      </c>
      <c r="H236" s="22">
        <f>G236/F236*100</f>
        <v>100</v>
      </c>
      <c r="I236" s="38"/>
      <c r="J236" s="38"/>
      <c r="K236" s="3"/>
      <c r="L236" s="5"/>
      <c r="M236" s="3"/>
    </row>
    <row r="237" spans="1:13" ht="45" x14ac:dyDescent="0.25">
      <c r="A237" s="77" t="s">
        <v>100</v>
      </c>
      <c r="B237" s="38" t="s">
        <v>10</v>
      </c>
      <c r="C237" s="29"/>
      <c r="D237" s="29"/>
      <c r="E237" s="29"/>
      <c r="F237" s="17">
        <v>13</v>
      </c>
      <c r="G237" s="17">
        <v>13</v>
      </c>
      <c r="H237" s="22">
        <f>G237/F237*100</f>
        <v>100</v>
      </c>
      <c r="I237" s="38"/>
      <c r="J237" s="38"/>
      <c r="K237" s="3"/>
      <c r="L237" s="5"/>
      <c r="M237" s="78"/>
    </row>
    <row r="238" spans="1:13" ht="60" x14ac:dyDescent="0.25">
      <c r="A238" s="77" t="s">
        <v>99</v>
      </c>
      <c r="B238" s="38" t="s">
        <v>10</v>
      </c>
      <c r="C238" s="29"/>
      <c r="D238" s="29"/>
      <c r="E238" s="29"/>
      <c r="F238" s="17">
        <v>1</v>
      </c>
      <c r="G238" s="17">
        <v>1</v>
      </c>
      <c r="H238" s="22">
        <f>G238/F238*100</f>
        <v>100</v>
      </c>
      <c r="I238" s="38"/>
      <c r="J238" s="38"/>
      <c r="K238" s="3"/>
      <c r="L238" s="5"/>
      <c r="M238" s="3"/>
    </row>
    <row r="239" spans="1:13" ht="75" x14ac:dyDescent="0.25">
      <c r="A239" s="77" t="s">
        <v>98</v>
      </c>
      <c r="B239" s="38" t="s">
        <v>10</v>
      </c>
      <c r="C239" s="29"/>
      <c r="D239" s="29"/>
      <c r="E239" s="29"/>
      <c r="F239" s="17">
        <v>1</v>
      </c>
      <c r="G239" s="17">
        <v>1</v>
      </c>
      <c r="H239" s="22">
        <f>G239/F239*100</f>
        <v>100</v>
      </c>
      <c r="I239" s="38"/>
      <c r="J239" s="38"/>
      <c r="K239" s="3"/>
      <c r="L239" s="5"/>
      <c r="M239" s="3"/>
    </row>
    <row r="240" spans="1:13" x14ac:dyDescent="0.25">
      <c r="A240" s="82" t="s">
        <v>7</v>
      </c>
      <c r="B240" s="82"/>
      <c r="C240" s="82"/>
      <c r="D240" s="82"/>
      <c r="E240" s="82"/>
      <c r="F240" s="82"/>
      <c r="G240" s="82"/>
      <c r="H240" s="82"/>
      <c r="I240" s="82"/>
      <c r="J240" s="82"/>
      <c r="K240" s="82"/>
      <c r="L240" s="82"/>
      <c r="M240" s="82"/>
    </row>
    <row r="241" spans="1:13" x14ac:dyDescent="0.25">
      <c r="A241" s="94" t="s">
        <v>233</v>
      </c>
      <c r="B241" s="94"/>
      <c r="C241" s="94"/>
      <c r="D241" s="94"/>
      <c r="E241" s="94"/>
      <c r="F241" s="94"/>
      <c r="G241" s="94"/>
      <c r="H241" s="94"/>
      <c r="I241" s="94"/>
      <c r="J241" s="94"/>
      <c r="K241" s="94"/>
      <c r="L241" s="94"/>
      <c r="M241" s="94"/>
    </row>
    <row r="242" spans="1:13" ht="105" x14ac:dyDescent="0.25">
      <c r="A242" s="5" t="s">
        <v>241</v>
      </c>
      <c r="B242" s="5" t="s">
        <v>0</v>
      </c>
      <c r="C242" s="5"/>
      <c r="D242" s="5"/>
      <c r="E242" s="5"/>
      <c r="F242" s="5"/>
      <c r="G242" s="5"/>
      <c r="H242" s="5"/>
      <c r="I242" s="5">
        <v>0.81</v>
      </c>
      <c r="J242" s="5" t="s">
        <v>232</v>
      </c>
      <c r="K242" s="22"/>
      <c r="L242" s="5"/>
      <c r="M242" s="5" t="s">
        <v>316</v>
      </c>
    </row>
    <row r="243" spans="1:13" x14ac:dyDescent="0.25">
      <c r="A243" s="94" t="s">
        <v>234</v>
      </c>
      <c r="B243" s="94"/>
      <c r="C243" s="94"/>
      <c r="D243" s="94"/>
      <c r="E243" s="94"/>
      <c r="F243" s="94"/>
      <c r="G243" s="94"/>
      <c r="H243" s="94"/>
      <c r="I243" s="94"/>
      <c r="J243" s="94"/>
      <c r="K243" s="94"/>
      <c r="L243" s="94"/>
      <c r="M243" s="94"/>
    </row>
    <row r="244" spans="1:13" ht="120" x14ac:dyDescent="0.25">
      <c r="A244" s="78" t="s">
        <v>93</v>
      </c>
      <c r="B244" s="3" t="s">
        <v>92</v>
      </c>
      <c r="C244" s="5"/>
      <c r="D244" s="5"/>
      <c r="E244" s="29"/>
      <c r="F244" s="5"/>
      <c r="G244" s="5"/>
      <c r="H244" s="21"/>
      <c r="I244" s="5">
        <v>1765</v>
      </c>
      <c r="J244" s="5">
        <v>1758.8</v>
      </c>
      <c r="K244" s="21">
        <f>J244/I244*100</f>
        <v>99.648725212464583</v>
      </c>
      <c r="L244" s="5"/>
      <c r="M244" s="78" t="s">
        <v>317</v>
      </c>
    </row>
    <row r="245" spans="1:13" ht="60" x14ac:dyDescent="0.25">
      <c r="A245" s="78" t="s">
        <v>91</v>
      </c>
      <c r="B245" s="38" t="s">
        <v>18</v>
      </c>
      <c r="C245" s="5"/>
      <c r="D245" s="5"/>
      <c r="E245" s="29"/>
      <c r="F245" s="5"/>
      <c r="G245" s="5"/>
      <c r="H245" s="21"/>
      <c r="I245" s="5">
        <v>655</v>
      </c>
      <c r="J245" s="5">
        <v>655</v>
      </c>
      <c r="K245" s="21">
        <f>J245/I245*100</f>
        <v>100</v>
      </c>
      <c r="L245" s="5"/>
      <c r="M245" s="78" t="s">
        <v>318</v>
      </c>
    </row>
    <row r="246" spans="1:13" ht="105" x14ac:dyDescent="0.25">
      <c r="A246" s="78" t="s">
        <v>90</v>
      </c>
      <c r="B246" s="78" t="s">
        <v>0</v>
      </c>
      <c r="C246" s="5"/>
      <c r="D246" s="5"/>
      <c r="E246" s="29"/>
      <c r="F246" s="5"/>
      <c r="G246" s="5"/>
      <c r="H246" s="21"/>
      <c r="I246" s="5">
        <v>80</v>
      </c>
      <c r="J246" s="5">
        <v>80</v>
      </c>
      <c r="K246" s="21">
        <f>J246/I246*100</f>
        <v>100</v>
      </c>
      <c r="L246" s="5"/>
      <c r="M246" s="78" t="s">
        <v>319</v>
      </c>
    </row>
    <row r="247" spans="1:13" ht="85.5" x14ac:dyDescent="0.25">
      <c r="A247" s="74" t="s">
        <v>321</v>
      </c>
      <c r="B247" s="5" t="s">
        <v>13</v>
      </c>
      <c r="C247" s="11">
        <v>9074257</v>
      </c>
      <c r="D247" s="11">
        <v>9074257</v>
      </c>
      <c r="E247" s="27">
        <f>D247/C247*100</f>
        <v>100</v>
      </c>
      <c r="F247" s="3"/>
      <c r="G247" s="3"/>
      <c r="H247" s="22"/>
      <c r="I247" s="3"/>
      <c r="J247" s="3"/>
      <c r="K247" s="3"/>
      <c r="L247" s="21">
        <f>(99.6+100)/2</f>
        <v>99.8</v>
      </c>
      <c r="M247" s="3"/>
    </row>
    <row r="248" spans="1:13" ht="30" x14ac:dyDescent="0.25">
      <c r="A248" s="4" t="s">
        <v>45</v>
      </c>
      <c r="B248" s="3"/>
      <c r="C248" s="29"/>
      <c r="D248" s="29"/>
      <c r="E248" s="29"/>
      <c r="F248" s="5"/>
      <c r="G248" s="5"/>
      <c r="H248" s="21"/>
      <c r="I248" s="5"/>
      <c r="J248" s="5"/>
      <c r="K248" s="5"/>
      <c r="L248" s="5"/>
      <c r="M248" s="3"/>
    </row>
    <row r="249" spans="1:13" ht="120" x14ac:dyDescent="0.25">
      <c r="A249" s="78" t="s">
        <v>320</v>
      </c>
      <c r="B249" s="78" t="s">
        <v>89</v>
      </c>
      <c r="C249" s="3"/>
      <c r="D249" s="3"/>
      <c r="E249" s="27"/>
      <c r="F249" s="3"/>
      <c r="G249" s="3"/>
      <c r="H249" s="22"/>
      <c r="I249" s="5">
        <v>1765</v>
      </c>
      <c r="J249" s="5">
        <v>1758.8</v>
      </c>
      <c r="K249" s="21">
        <f>J249/I249*100</f>
        <v>99.648725212464583</v>
      </c>
      <c r="L249" s="3"/>
      <c r="M249" s="78" t="s">
        <v>317</v>
      </c>
    </row>
    <row r="250" spans="1:13" x14ac:dyDescent="0.25">
      <c r="A250" s="4" t="s">
        <v>12</v>
      </c>
      <c r="B250" s="3"/>
      <c r="C250" s="29"/>
      <c r="D250" s="29"/>
      <c r="E250" s="29"/>
      <c r="F250" s="5"/>
      <c r="G250" s="5"/>
      <c r="H250" s="21"/>
      <c r="I250" s="5"/>
      <c r="J250" s="5"/>
      <c r="K250" s="5"/>
      <c r="L250" s="5"/>
      <c r="M250" s="3"/>
    </row>
    <row r="251" spans="1:13" ht="75" x14ac:dyDescent="0.25">
      <c r="A251" s="78" t="s">
        <v>413</v>
      </c>
      <c r="B251" s="78" t="s">
        <v>10</v>
      </c>
      <c r="C251" s="3"/>
      <c r="D251" s="3"/>
      <c r="E251" s="27"/>
      <c r="F251" s="78">
        <v>3</v>
      </c>
      <c r="G251" s="78">
        <v>3</v>
      </c>
      <c r="H251" s="22">
        <f>G251/F251*100</f>
        <v>100</v>
      </c>
      <c r="I251" s="3"/>
      <c r="J251" s="3"/>
      <c r="K251" s="3"/>
      <c r="L251" s="3"/>
      <c r="M251" s="3"/>
    </row>
    <row r="252" spans="1:13" ht="42.75" x14ac:dyDescent="0.25">
      <c r="A252" s="74" t="s">
        <v>88</v>
      </c>
      <c r="B252" s="5" t="s">
        <v>13</v>
      </c>
      <c r="C252" s="7">
        <v>62317887</v>
      </c>
      <c r="D252" s="7">
        <v>62317515.799999997</v>
      </c>
      <c r="E252" s="27">
        <f>D252/C252*100</f>
        <v>99.999404344373872</v>
      </c>
      <c r="F252" s="3"/>
      <c r="G252" s="3"/>
      <c r="H252" s="22"/>
      <c r="I252" s="3"/>
      <c r="J252" s="3"/>
      <c r="K252" s="3"/>
      <c r="L252" s="21">
        <f>(100+100)/2</f>
        <v>100</v>
      </c>
      <c r="M252" s="3"/>
    </row>
    <row r="253" spans="1:13" ht="30" x14ac:dyDescent="0.25">
      <c r="A253" s="4" t="s">
        <v>45</v>
      </c>
      <c r="B253" s="3"/>
      <c r="C253" s="29"/>
      <c r="D253" s="29"/>
      <c r="E253" s="29"/>
      <c r="F253" s="5"/>
      <c r="G253" s="5"/>
      <c r="H253" s="21"/>
      <c r="I253" s="5"/>
      <c r="J253" s="5"/>
      <c r="K253" s="5"/>
      <c r="L253" s="5"/>
      <c r="M253" s="3"/>
    </row>
    <row r="254" spans="1:13" ht="45" x14ac:dyDescent="0.25">
      <c r="A254" s="78" t="s">
        <v>87</v>
      </c>
      <c r="B254" s="38" t="s">
        <v>18</v>
      </c>
      <c r="C254" s="3"/>
      <c r="D254" s="3"/>
      <c r="E254" s="27"/>
      <c r="F254" s="3"/>
      <c r="G254" s="3"/>
      <c r="H254" s="22"/>
      <c r="I254" s="6">
        <v>655</v>
      </c>
      <c r="J254" s="6">
        <v>655</v>
      </c>
      <c r="K254" s="22">
        <f>J254/I254*100</f>
        <v>100</v>
      </c>
      <c r="L254" s="3"/>
      <c r="M254" s="78"/>
    </row>
    <row r="255" spans="1:13" ht="57" x14ac:dyDescent="0.25">
      <c r="A255" s="74" t="s">
        <v>86</v>
      </c>
      <c r="B255" s="5" t="s">
        <v>13</v>
      </c>
      <c r="C255" s="7">
        <v>57416</v>
      </c>
      <c r="D255" s="10">
        <v>57378.1</v>
      </c>
      <c r="E255" s="30">
        <f>D255/C255*100</f>
        <v>99.933990525289119</v>
      </c>
      <c r="F255" s="3"/>
      <c r="G255" s="3"/>
      <c r="H255" s="22"/>
      <c r="I255" s="3"/>
      <c r="J255" s="3"/>
      <c r="K255" s="3"/>
      <c r="L255" s="3"/>
      <c r="M255" s="3"/>
    </row>
    <row r="256" spans="1:13" x14ac:dyDescent="0.25">
      <c r="A256" s="4" t="s">
        <v>12</v>
      </c>
      <c r="B256" s="3"/>
      <c r="C256" s="29"/>
      <c r="D256" s="29"/>
      <c r="E256" s="29"/>
      <c r="F256" s="5"/>
      <c r="G256" s="5"/>
      <c r="H256" s="21"/>
      <c r="I256" s="5"/>
      <c r="J256" s="5"/>
      <c r="K256" s="5"/>
      <c r="L256" s="5"/>
      <c r="M256" s="3"/>
    </row>
    <row r="257" spans="1:13" ht="45" x14ac:dyDescent="0.25">
      <c r="A257" s="78" t="s">
        <v>85</v>
      </c>
      <c r="B257" s="38" t="s">
        <v>18</v>
      </c>
      <c r="C257" s="3"/>
      <c r="D257" s="3"/>
      <c r="E257" s="27"/>
      <c r="F257" s="17">
        <v>5</v>
      </c>
      <c r="G257" s="17">
        <v>5</v>
      </c>
      <c r="H257" s="22">
        <f>G257/F257*100</f>
        <v>100</v>
      </c>
      <c r="I257" s="3"/>
      <c r="J257" s="3"/>
      <c r="K257" s="3"/>
      <c r="L257" s="3"/>
      <c r="M257" s="3"/>
    </row>
    <row r="258" spans="1:13" ht="142.5" x14ac:dyDescent="0.25">
      <c r="A258" s="74" t="s">
        <v>84</v>
      </c>
      <c r="B258" s="5" t="s">
        <v>13</v>
      </c>
      <c r="C258" s="7">
        <v>19928579.5</v>
      </c>
      <c r="D258" s="7">
        <v>19928578.600000001</v>
      </c>
      <c r="E258" s="30">
        <f>D258/C258*100</f>
        <v>99.999995483872809</v>
      </c>
      <c r="F258" s="3"/>
      <c r="G258" s="3"/>
      <c r="H258" s="22"/>
      <c r="I258" s="3"/>
      <c r="J258" s="3"/>
      <c r="K258" s="3"/>
      <c r="L258" s="3"/>
      <c r="M258" s="3"/>
    </row>
    <row r="259" spans="1:13" x14ac:dyDescent="0.25">
      <c r="A259" s="4" t="s">
        <v>12</v>
      </c>
      <c r="B259" s="3"/>
      <c r="C259" s="29"/>
      <c r="D259" s="29"/>
      <c r="E259" s="29"/>
      <c r="F259" s="5"/>
      <c r="G259" s="5"/>
      <c r="H259" s="21"/>
      <c r="I259" s="5"/>
      <c r="J259" s="5"/>
      <c r="K259" s="5"/>
      <c r="L259" s="5"/>
      <c r="M259" s="3"/>
    </row>
    <row r="260" spans="1:13" ht="30" x14ac:dyDescent="0.25">
      <c r="A260" s="78" t="s">
        <v>83</v>
      </c>
      <c r="B260" s="38" t="s">
        <v>18</v>
      </c>
      <c r="C260" s="3"/>
      <c r="D260" s="3"/>
      <c r="E260" s="27"/>
      <c r="F260" s="78">
        <v>205</v>
      </c>
      <c r="G260" s="78">
        <v>205</v>
      </c>
      <c r="H260" s="22">
        <f>G260/F260*100</f>
        <v>100</v>
      </c>
      <c r="I260" s="3"/>
      <c r="J260" s="3"/>
      <c r="K260" s="3"/>
      <c r="L260" s="3"/>
      <c r="M260" s="3"/>
    </row>
    <row r="261" spans="1:13" ht="57" x14ac:dyDescent="0.25">
      <c r="A261" s="74" t="s">
        <v>82</v>
      </c>
      <c r="B261" s="5" t="s">
        <v>13</v>
      </c>
      <c r="C261" s="7">
        <v>7953653.5</v>
      </c>
      <c r="D261" s="10">
        <v>7953652.5999999996</v>
      </c>
      <c r="E261" s="30">
        <f>D261/C261*100</f>
        <v>99.999988684445455</v>
      </c>
      <c r="F261" s="3"/>
      <c r="G261" s="3"/>
      <c r="H261" s="22"/>
      <c r="I261" s="3"/>
      <c r="J261" s="3"/>
      <c r="K261" s="3"/>
      <c r="L261" s="3"/>
      <c r="M261" s="3"/>
    </row>
    <row r="262" spans="1:13" x14ac:dyDescent="0.25">
      <c r="A262" s="4" t="s">
        <v>12</v>
      </c>
      <c r="B262" s="3"/>
      <c r="C262" s="29"/>
      <c r="D262" s="29"/>
      <c r="E262" s="29"/>
      <c r="F262" s="5"/>
      <c r="G262" s="5"/>
      <c r="H262" s="21"/>
      <c r="I262" s="5"/>
      <c r="J262" s="5"/>
      <c r="K262" s="5"/>
      <c r="L262" s="5"/>
      <c r="M262" s="3"/>
    </row>
    <row r="263" spans="1:13" ht="30" x14ac:dyDescent="0.25">
      <c r="A263" s="78" t="s">
        <v>81</v>
      </c>
      <c r="B263" s="78" t="s">
        <v>6</v>
      </c>
      <c r="C263" s="3"/>
      <c r="D263" s="3"/>
      <c r="E263" s="27"/>
      <c r="F263" s="78">
        <v>2131.89</v>
      </c>
      <c r="G263" s="78">
        <v>2131.89</v>
      </c>
      <c r="H263" s="22">
        <f>G263/F263*100</f>
        <v>100</v>
      </c>
      <c r="I263" s="3"/>
      <c r="J263" s="3"/>
      <c r="K263" s="3"/>
      <c r="L263" s="3"/>
      <c r="M263" s="3"/>
    </row>
    <row r="264" spans="1:13" ht="42.75" x14ac:dyDescent="0.25">
      <c r="A264" s="74" t="s">
        <v>80</v>
      </c>
      <c r="B264" s="5" t="s">
        <v>13</v>
      </c>
      <c r="C264" s="7">
        <v>107552.4</v>
      </c>
      <c r="D264" s="10">
        <v>107552.4</v>
      </c>
      <c r="E264" s="30">
        <f>D264/C264*100</f>
        <v>100</v>
      </c>
      <c r="F264" s="3"/>
      <c r="G264" s="3"/>
      <c r="H264" s="22"/>
      <c r="I264" s="3"/>
      <c r="J264" s="3"/>
      <c r="K264" s="3"/>
      <c r="L264" s="3"/>
      <c r="M264" s="3"/>
    </row>
    <row r="265" spans="1:13" x14ac:dyDescent="0.25">
      <c r="A265" s="4" t="s">
        <v>12</v>
      </c>
      <c r="B265" s="3"/>
      <c r="C265" s="29"/>
      <c r="D265" s="29"/>
      <c r="E265" s="29"/>
      <c r="F265" s="5"/>
      <c r="G265" s="5"/>
      <c r="H265" s="21"/>
      <c r="I265" s="5"/>
      <c r="J265" s="5"/>
      <c r="K265" s="5"/>
      <c r="L265" s="5"/>
      <c r="M265" s="3"/>
    </row>
    <row r="266" spans="1:13" ht="60" x14ac:dyDescent="0.25">
      <c r="A266" s="78" t="s">
        <v>79</v>
      </c>
      <c r="B266" s="78" t="s">
        <v>10</v>
      </c>
      <c r="C266" s="3"/>
      <c r="D266" s="3"/>
      <c r="E266" s="27"/>
      <c r="F266" s="78">
        <v>2</v>
      </c>
      <c r="G266" s="78">
        <v>2</v>
      </c>
      <c r="H266" s="22">
        <f>G266/F266*100</f>
        <v>100</v>
      </c>
      <c r="I266" s="3"/>
      <c r="J266" s="3"/>
      <c r="K266" s="3"/>
      <c r="L266" s="3"/>
      <c r="M266" s="3"/>
    </row>
    <row r="267" spans="1:13" ht="93.75" customHeight="1" x14ac:dyDescent="0.25">
      <c r="A267" s="74" t="s">
        <v>78</v>
      </c>
      <c r="B267" s="5" t="s">
        <v>13</v>
      </c>
      <c r="C267" s="7">
        <v>166965.6</v>
      </c>
      <c r="D267" s="10">
        <v>166965.5</v>
      </c>
      <c r="E267" s="30">
        <f>D267/C267*100</f>
        <v>99.999940107423328</v>
      </c>
      <c r="F267" s="3"/>
      <c r="G267" s="3"/>
      <c r="H267" s="22"/>
      <c r="I267" s="3"/>
      <c r="J267" s="3"/>
      <c r="K267" s="3"/>
      <c r="L267" s="3"/>
      <c r="M267" s="3"/>
    </row>
    <row r="268" spans="1:13" x14ac:dyDescent="0.25">
      <c r="A268" s="4" t="s">
        <v>12</v>
      </c>
      <c r="B268" s="3"/>
      <c r="C268" s="29"/>
      <c r="D268" s="29"/>
      <c r="E268" s="29"/>
      <c r="F268" s="5"/>
      <c r="G268" s="5"/>
      <c r="H268" s="21"/>
      <c r="I268" s="5"/>
      <c r="J268" s="5"/>
      <c r="K268" s="5"/>
      <c r="L268" s="5"/>
      <c r="M268" s="3"/>
    </row>
    <row r="269" spans="1:13" ht="60" x14ac:dyDescent="0.25">
      <c r="A269" s="78" t="s">
        <v>77</v>
      </c>
      <c r="B269" s="78" t="s">
        <v>10</v>
      </c>
      <c r="C269" s="3"/>
      <c r="D269" s="3"/>
      <c r="E269" s="27"/>
      <c r="F269" s="38">
        <v>1</v>
      </c>
      <c r="G269" s="38">
        <v>1</v>
      </c>
      <c r="H269" s="22">
        <f>G269/F269*100</f>
        <v>100</v>
      </c>
      <c r="I269" s="3"/>
      <c r="J269" s="3"/>
      <c r="K269" s="3"/>
      <c r="L269" s="3"/>
      <c r="M269" s="3"/>
    </row>
    <row r="270" spans="1:13" ht="105" x14ac:dyDescent="0.25">
      <c r="A270" s="78" t="s">
        <v>76</v>
      </c>
      <c r="B270" s="78" t="s">
        <v>10</v>
      </c>
      <c r="C270" s="3"/>
      <c r="D270" s="3"/>
      <c r="E270" s="27"/>
      <c r="F270" s="38">
        <v>3</v>
      </c>
      <c r="G270" s="38">
        <v>3</v>
      </c>
      <c r="H270" s="22">
        <f>G270/F270*100</f>
        <v>100</v>
      </c>
      <c r="I270" s="3"/>
      <c r="J270" s="3"/>
      <c r="K270" s="3"/>
      <c r="L270" s="3"/>
      <c r="M270" s="3"/>
    </row>
    <row r="271" spans="1:13" ht="60" x14ac:dyDescent="0.25">
      <c r="A271" s="78" t="s">
        <v>75</v>
      </c>
      <c r="B271" s="78" t="s">
        <v>10</v>
      </c>
      <c r="C271" s="3"/>
      <c r="D271" s="3"/>
      <c r="E271" s="27"/>
      <c r="F271" s="38">
        <v>3</v>
      </c>
      <c r="G271" s="38">
        <v>3</v>
      </c>
      <c r="H271" s="22">
        <f>G271/F271*100</f>
        <v>100</v>
      </c>
      <c r="I271" s="3"/>
      <c r="J271" s="3"/>
      <c r="K271" s="3"/>
      <c r="L271" s="3"/>
      <c r="M271" s="3"/>
    </row>
    <row r="272" spans="1:13" ht="114" x14ac:dyDescent="0.25">
      <c r="A272" s="74" t="s">
        <v>74</v>
      </c>
      <c r="B272" s="5" t="s">
        <v>13</v>
      </c>
      <c r="C272" s="11">
        <v>5875228</v>
      </c>
      <c r="D272" s="11">
        <v>5875228</v>
      </c>
      <c r="E272" s="30">
        <f>D272/C272*100</f>
        <v>100</v>
      </c>
      <c r="F272" s="3"/>
      <c r="G272" s="3"/>
      <c r="H272" s="22"/>
      <c r="I272" s="3"/>
      <c r="J272" s="3"/>
      <c r="K272" s="3"/>
      <c r="L272" s="3"/>
      <c r="M272" s="3"/>
    </row>
    <row r="273" spans="1:13" x14ac:dyDescent="0.25">
      <c r="A273" s="4" t="s">
        <v>12</v>
      </c>
      <c r="B273" s="3"/>
      <c r="C273" s="29"/>
      <c r="D273" s="29"/>
      <c r="E273" s="29"/>
      <c r="F273" s="5"/>
      <c r="G273" s="5"/>
      <c r="H273" s="21"/>
      <c r="I273" s="5"/>
      <c r="J273" s="5"/>
      <c r="K273" s="5"/>
      <c r="L273" s="5"/>
      <c r="M273" s="3"/>
    </row>
    <row r="274" spans="1:13" x14ac:dyDescent="0.25">
      <c r="A274" s="78" t="s">
        <v>73</v>
      </c>
      <c r="B274" s="78" t="s">
        <v>18</v>
      </c>
      <c r="C274" s="3"/>
      <c r="D274" s="3"/>
      <c r="E274" s="27"/>
      <c r="F274" s="44">
        <v>4</v>
      </c>
      <c r="G274" s="44">
        <v>4</v>
      </c>
      <c r="H274" s="22">
        <f>G274/F274*100</f>
        <v>100</v>
      </c>
      <c r="I274" s="3"/>
      <c r="J274" s="3"/>
      <c r="K274" s="3"/>
      <c r="L274" s="3"/>
      <c r="M274" s="3"/>
    </row>
    <row r="275" spans="1:13" ht="99.75" x14ac:dyDescent="0.25">
      <c r="A275" s="74" t="s">
        <v>72</v>
      </c>
      <c r="B275" s="5" t="s">
        <v>13</v>
      </c>
      <c r="C275" s="11">
        <v>8690982</v>
      </c>
      <c r="D275" s="11">
        <v>8690650.5999999996</v>
      </c>
      <c r="E275" s="30">
        <f>D275/C275*100</f>
        <v>99.99618685207264</v>
      </c>
      <c r="F275" s="3"/>
      <c r="G275" s="3"/>
      <c r="H275" s="22"/>
      <c r="I275" s="3"/>
      <c r="J275" s="3"/>
      <c r="K275" s="3"/>
      <c r="L275" s="3"/>
      <c r="M275" s="3"/>
    </row>
    <row r="276" spans="1:13" x14ac:dyDescent="0.25">
      <c r="A276" s="4" t="s">
        <v>12</v>
      </c>
      <c r="B276" s="3"/>
      <c r="C276" s="29"/>
      <c r="D276" s="29"/>
      <c r="E276" s="29"/>
      <c r="F276" s="5"/>
      <c r="G276" s="5"/>
      <c r="H276" s="21"/>
      <c r="I276" s="5"/>
      <c r="J276" s="5"/>
      <c r="K276" s="5"/>
      <c r="L276" s="5"/>
      <c r="M276" s="3"/>
    </row>
    <row r="277" spans="1:13" ht="45" x14ac:dyDescent="0.25">
      <c r="A277" s="78" t="s">
        <v>71</v>
      </c>
      <c r="B277" s="78" t="s">
        <v>10</v>
      </c>
      <c r="C277" s="3"/>
      <c r="D277" s="3"/>
      <c r="E277" s="27"/>
      <c r="F277" s="44">
        <v>22</v>
      </c>
      <c r="G277" s="44">
        <v>22</v>
      </c>
      <c r="H277" s="22">
        <f t="shared" ref="H277:H300" si="16">G277/F277*100</f>
        <v>100</v>
      </c>
      <c r="I277" s="3"/>
      <c r="J277" s="3"/>
      <c r="K277" s="3"/>
      <c r="L277" s="3"/>
      <c r="M277" s="3"/>
    </row>
    <row r="278" spans="1:13" s="40" customFormat="1" ht="45" x14ac:dyDescent="0.25">
      <c r="A278" s="12" t="s">
        <v>322</v>
      </c>
      <c r="B278" s="12" t="s">
        <v>10</v>
      </c>
      <c r="C278" s="41"/>
      <c r="D278" s="41"/>
      <c r="E278" s="42"/>
      <c r="F278" s="43">
        <v>1</v>
      </c>
      <c r="G278" s="43">
        <v>1</v>
      </c>
      <c r="H278" s="39">
        <f t="shared" si="16"/>
        <v>100</v>
      </c>
      <c r="I278" s="41"/>
      <c r="J278" s="41"/>
      <c r="K278" s="41"/>
      <c r="L278" s="3"/>
      <c r="M278" s="41"/>
    </row>
    <row r="279" spans="1:13" s="40" customFormat="1" ht="75" x14ac:dyDescent="0.25">
      <c r="A279" s="12" t="s">
        <v>323</v>
      </c>
      <c r="B279" s="12" t="s">
        <v>10</v>
      </c>
      <c r="C279" s="41"/>
      <c r="D279" s="41"/>
      <c r="E279" s="42"/>
      <c r="F279" s="43">
        <v>1</v>
      </c>
      <c r="G279" s="43">
        <v>1</v>
      </c>
      <c r="H279" s="39">
        <f t="shared" si="16"/>
        <v>100</v>
      </c>
      <c r="I279" s="41"/>
      <c r="J279" s="41"/>
      <c r="K279" s="41"/>
      <c r="L279" s="3"/>
      <c r="M279" s="41"/>
    </row>
    <row r="280" spans="1:13" s="40" customFormat="1" ht="75" x14ac:dyDescent="0.25">
      <c r="A280" s="57" t="s">
        <v>324</v>
      </c>
      <c r="B280" s="12" t="s">
        <v>10</v>
      </c>
      <c r="C280" s="41"/>
      <c r="D280" s="41"/>
      <c r="E280" s="42"/>
      <c r="F280" s="43">
        <v>1</v>
      </c>
      <c r="G280" s="43">
        <v>1</v>
      </c>
      <c r="H280" s="39">
        <f t="shared" si="16"/>
        <v>100</v>
      </c>
      <c r="I280" s="41"/>
      <c r="J280" s="41"/>
      <c r="K280" s="41"/>
      <c r="L280" s="3"/>
      <c r="M280" s="41"/>
    </row>
    <row r="281" spans="1:13" s="40" customFormat="1" ht="45" x14ac:dyDescent="0.25">
      <c r="A281" s="57" t="s">
        <v>325</v>
      </c>
      <c r="B281" s="12" t="s">
        <v>10</v>
      </c>
      <c r="C281" s="41"/>
      <c r="D281" s="41"/>
      <c r="E281" s="42"/>
      <c r="F281" s="43">
        <v>1</v>
      </c>
      <c r="G281" s="43">
        <v>1</v>
      </c>
      <c r="H281" s="39">
        <f t="shared" si="16"/>
        <v>100</v>
      </c>
      <c r="I281" s="41"/>
      <c r="J281" s="41"/>
      <c r="K281" s="41"/>
      <c r="L281" s="3"/>
      <c r="M281" s="41"/>
    </row>
    <row r="282" spans="1:13" s="40" customFormat="1" ht="45" x14ac:dyDescent="0.25">
      <c r="A282" s="57" t="s">
        <v>326</v>
      </c>
      <c r="B282" s="12" t="s">
        <v>10</v>
      </c>
      <c r="C282" s="41"/>
      <c r="D282" s="41"/>
      <c r="E282" s="42"/>
      <c r="F282" s="43">
        <v>1</v>
      </c>
      <c r="G282" s="43">
        <v>1</v>
      </c>
      <c r="H282" s="39">
        <f t="shared" si="16"/>
        <v>100</v>
      </c>
      <c r="I282" s="41"/>
      <c r="J282" s="41"/>
      <c r="K282" s="41"/>
      <c r="L282" s="3"/>
      <c r="M282" s="41"/>
    </row>
    <row r="283" spans="1:13" s="40" customFormat="1" ht="90" x14ac:dyDescent="0.25">
      <c r="A283" s="57" t="s">
        <v>327</v>
      </c>
      <c r="B283" s="12" t="s">
        <v>10</v>
      </c>
      <c r="C283" s="41"/>
      <c r="D283" s="41"/>
      <c r="E283" s="42"/>
      <c r="F283" s="43">
        <v>1</v>
      </c>
      <c r="G283" s="43">
        <v>1</v>
      </c>
      <c r="H283" s="39">
        <f t="shared" si="16"/>
        <v>100</v>
      </c>
      <c r="I283" s="41"/>
      <c r="J283" s="41"/>
      <c r="K283" s="41"/>
      <c r="L283" s="3"/>
      <c r="M283" s="41"/>
    </row>
    <row r="284" spans="1:13" s="40" customFormat="1" ht="105" x14ac:dyDescent="0.25">
      <c r="A284" s="57" t="s">
        <v>328</v>
      </c>
      <c r="B284" s="12" t="s">
        <v>10</v>
      </c>
      <c r="C284" s="41"/>
      <c r="D284" s="41"/>
      <c r="E284" s="42"/>
      <c r="F284" s="43">
        <v>1</v>
      </c>
      <c r="G284" s="43">
        <v>1</v>
      </c>
      <c r="H284" s="39">
        <f t="shared" si="16"/>
        <v>100</v>
      </c>
      <c r="I284" s="41"/>
      <c r="J284" s="41"/>
      <c r="K284" s="41"/>
      <c r="L284" s="3"/>
      <c r="M284" s="41"/>
    </row>
    <row r="285" spans="1:13" s="40" customFormat="1" ht="60" x14ac:dyDescent="0.25">
      <c r="A285" s="57" t="s">
        <v>329</v>
      </c>
      <c r="B285" s="12" t="s">
        <v>10</v>
      </c>
      <c r="C285" s="41"/>
      <c r="D285" s="41"/>
      <c r="E285" s="42"/>
      <c r="F285" s="43">
        <v>1</v>
      </c>
      <c r="G285" s="43">
        <v>1</v>
      </c>
      <c r="H285" s="39">
        <f t="shared" si="16"/>
        <v>100</v>
      </c>
      <c r="I285" s="41"/>
      <c r="J285" s="41"/>
      <c r="K285" s="41"/>
      <c r="L285" s="3"/>
      <c r="M285" s="41"/>
    </row>
    <row r="286" spans="1:13" s="40" customFormat="1" ht="60" x14ac:dyDescent="0.25">
      <c r="A286" s="57" t="s">
        <v>330</v>
      </c>
      <c r="B286" s="12" t="s">
        <v>10</v>
      </c>
      <c r="C286" s="41"/>
      <c r="D286" s="41"/>
      <c r="E286" s="42"/>
      <c r="F286" s="43">
        <v>1</v>
      </c>
      <c r="G286" s="43">
        <v>1</v>
      </c>
      <c r="H286" s="39">
        <f t="shared" si="16"/>
        <v>100</v>
      </c>
      <c r="I286" s="41"/>
      <c r="J286" s="41"/>
      <c r="K286" s="41"/>
      <c r="L286" s="3"/>
      <c r="M286" s="41"/>
    </row>
    <row r="287" spans="1:13" s="40" customFormat="1" ht="75" x14ac:dyDescent="0.25">
      <c r="A287" s="57" t="s">
        <v>61</v>
      </c>
      <c r="B287" s="12" t="s">
        <v>10</v>
      </c>
      <c r="C287" s="41"/>
      <c r="D287" s="41"/>
      <c r="E287" s="42"/>
      <c r="F287" s="43">
        <v>1</v>
      </c>
      <c r="G287" s="43">
        <v>1</v>
      </c>
      <c r="H287" s="39">
        <f t="shared" si="16"/>
        <v>100</v>
      </c>
      <c r="I287" s="41"/>
      <c r="J287" s="41"/>
      <c r="K287" s="41"/>
      <c r="L287" s="3"/>
      <c r="M287" s="41"/>
    </row>
    <row r="288" spans="1:13" s="40" customFormat="1" ht="45" x14ac:dyDescent="0.25">
      <c r="A288" s="57" t="s">
        <v>331</v>
      </c>
      <c r="B288" s="12" t="s">
        <v>10</v>
      </c>
      <c r="C288" s="41"/>
      <c r="D288" s="41"/>
      <c r="E288" s="42"/>
      <c r="F288" s="43">
        <v>1</v>
      </c>
      <c r="G288" s="43">
        <v>1</v>
      </c>
      <c r="H288" s="39">
        <f t="shared" si="16"/>
        <v>100</v>
      </c>
      <c r="I288" s="41"/>
      <c r="J288" s="41"/>
      <c r="K288" s="41"/>
      <c r="L288" s="3"/>
      <c r="M288" s="41"/>
    </row>
    <row r="289" spans="1:13" s="40" customFormat="1" ht="45" x14ac:dyDescent="0.25">
      <c r="A289" s="57" t="s">
        <v>332</v>
      </c>
      <c r="B289" s="12" t="s">
        <v>10</v>
      </c>
      <c r="C289" s="41"/>
      <c r="D289" s="41"/>
      <c r="E289" s="42"/>
      <c r="F289" s="43">
        <v>1</v>
      </c>
      <c r="G289" s="43">
        <v>1</v>
      </c>
      <c r="H289" s="39">
        <f t="shared" si="16"/>
        <v>100</v>
      </c>
      <c r="I289" s="41"/>
      <c r="J289" s="41"/>
      <c r="K289" s="41"/>
      <c r="L289" s="3"/>
      <c r="M289" s="41"/>
    </row>
    <row r="290" spans="1:13" s="40" customFormat="1" ht="90" x14ac:dyDescent="0.25">
      <c r="A290" s="57" t="s">
        <v>333</v>
      </c>
      <c r="B290" s="12" t="s">
        <v>10</v>
      </c>
      <c r="C290" s="41"/>
      <c r="D290" s="41"/>
      <c r="E290" s="42"/>
      <c r="F290" s="43">
        <v>1</v>
      </c>
      <c r="G290" s="43">
        <v>1</v>
      </c>
      <c r="H290" s="39">
        <f t="shared" si="16"/>
        <v>100</v>
      </c>
      <c r="I290" s="41"/>
      <c r="J290" s="41"/>
      <c r="K290" s="41"/>
      <c r="L290" s="3"/>
      <c r="M290" s="41"/>
    </row>
    <row r="291" spans="1:13" s="40" customFormat="1" ht="90" x14ac:dyDescent="0.25">
      <c r="A291" s="57" t="s">
        <v>334</v>
      </c>
      <c r="B291" s="12" t="s">
        <v>10</v>
      </c>
      <c r="C291" s="41"/>
      <c r="D291" s="41"/>
      <c r="E291" s="42"/>
      <c r="F291" s="43">
        <v>1</v>
      </c>
      <c r="G291" s="43">
        <v>1</v>
      </c>
      <c r="H291" s="39">
        <f t="shared" si="16"/>
        <v>100</v>
      </c>
      <c r="I291" s="41"/>
      <c r="J291" s="41"/>
      <c r="K291" s="41"/>
      <c r="L291" s="3"/>
      <c r="M291" s="41"/>
    </row>
    <row r="292" spans="1:13" s="40" customFormat="1" ht="60" x14ac:dyDescent="0.25">
      <c r="A292" s="57" t="s">
        <v>335</v>
      </c>
      <c r="B292" s="12" t="s">
        <v>10</v>
      </c>
      <c r="C292" s="41"/>
      <c r="D292" s="41"/>
      <c r="E292" s="42"/>
      <c r="F292" s="43">
        <v>1</v>
      </c>
      <c r="G292" s="43">
        <v>1</v>
      </c>
      <c r="H292" s="39">
        <f t="shared" si="16"/>
        <v>100</v>
      </c>
      <c r="I292" s="41"/>
      <c r="J292" s="41"/>
      <c r="K292" s="41"/>
      <c r="L292" s="3"/>
      <c r="M292" s="41"/>
    </row>
    <row r="293" spans="1:13" s="40" customFormat="1" ht="60" x14ac:dyDescent="0.25">
      <c r="A293" s="57" t="s">
        <v>70</v>
      </c>
      <c r="B293" s="12"/>
      <c r="C293" s="41"/>
      <c r="D293" s="41"/>
      <c r="E293" s="42"/>
      <c r="F293" s="43"/>
      <c r="G293" s="43"/>
      <c r="H293" s="39"/>
      <c r="I293" s="41"/>
      <c r="J293" s="41"/>
      <c r="K293" s="41"/>
      <c r="L293" s="3"/>
      <c r="M293" s="41"/>
    </row>
    <row r="294" spans="1:13" s="40" customFormat="1" ht="60" x14ac:dyDescent="0.25">
      <c r="A294" s="57" t="s">
        <v>69</v>
      </c>
      <c r="B294" s="12"/>
      <c r="C294" s="41"/>
      <c r="D294" s="41"/>
      <c r="E294" s="42"/>
      <c r="F294" s="43"/>
      <c r="G294" s="43"/>
      <c r="H294" s="39"/>
      <c r="I294" s="41"/>
      <c r="J294" s="41"/>
      <c r="K294" s="41"/>
      <c r="L294" s="3"/>
      <c r="M294" s="41"/>
    </row>
    <row r="295" spans="1:13" s="40" customFormat="1" ht="90" x14ac:dyDescent="0.25">
      <c r="A295" s="57" t="s">
        <v>68</v>
      </c>
      <c r="B295" s="12"/>
      <c r="C295" s="41"/>
      <c r="D295" s="41"/>
      <c r="E295" s="42"/>
      <c r="F295" s="43"/>
      <c r="G295" s="43"/>
      <c r="H295" s="39"/>
      <c r="I295" s="41"/>
      <c r="J295" s="41"/>
      <c r="K295" s="41"/>
      <c r="L295" s="3"/>
      <c r="M295" s="41"/>
    </row>
    <row r="296" spans="1:13" s="40" customFormat="1" ht="45" x14ac:dyDescent="0.25">
      <c r="A296" s="57" t="s">
        <v>336</v>
      </c>
      <c r="B296" s="12"/>
      <c r="C296" s="41"/>
      <c r="D296" s="41"/>
      <c r="E296" s="42"/>
      <c r="F296" s="43"/>
      <c r="G296" s="43"/>
      <c r="H296" s="39"/>
      <c r="I296" s="41"/>
      <c r="J296" s="41"/>
      <c r="K296" s="41"/>
      <c r="L296" s="3"/>
      <c r="M296" s="41"/>
    </row>
    <row r="297" spans="1:13" s="40" customFormat="1" ht="45" x14ac:dyDescent="0.25">
      <c r="A297" s="57" t="s">
        <v>337</v>
      </c>
      <c r="B297" s="12"/>
      <c r="C297" s="41"/>
      <c r="D297" s="41"/>
      <c r="E297" s="42"/>
      <c r="F297" s="43"/>
      <c r="G297" s="43"/>
      <c r="H297" s="39"/>
      <c r="I297" s="41"/>
      <c r="J297" s="41"/>
      <c r="K297" s="41"/>
      <c r="L297" s="3"/>
      <c r="M297" s="41"/>
    </row>
    <row r="298" spans="1:13" s="40" customFormat="1" ht="45" x14ac:dyDescent="0.25">
      <c r="A298" s="57" t="s">
        <v>338</v>
      </c>
      <c r="B298" s="12"/>
      <c r="C298" s="41"/>
      <c r="D298" s="41"/>
      <c r="E298" s="42"/>
      <c r="F298" s="43"/>
      <c r="G298" s="43"/>
      <c r="H298" s="39"/>
      <c r="I298" s="41"/>
      <c r="J298" s="41"/>
      <c r="K298" s="41"/>
      <c r="L298" s="3"/>
      <c r="M298" s="41"/>
    </row>
    <row r="299" spans="1:13" s="40" customFormat="1" ht="45" x14ac:dyDescent="0.25">
      <c r="A299" s="57" t="s">
        <v>339</v>
      </c>
      <c r="B299" s="12" t="s">
        <v>10</v>
      </c>
      <c r="C299" s="41"/>
      <c r="D299" s="41"/>
      <c r="E299" s="42"/>
      <c r="F299" s="43">
        <v>1</v>
      </c>
      <c r="G299" s="43">
        <v>1</v>
      </c>
      <c r="H299" s="39">
        <f t="shared" si="16"/>
        <v>100</v>
      </c>
      <c r="I299" s="41"/>
      <c r="J299" s="41"/>
      <c r="K299" s="41"/>
      <c r="L299" s="3"/>
      <c r="M299" s="41"/>
    </row>
    <row r="300" spans="1:13" s="40" customFormat="1" x14ac:dyDescent="0.25">
      <c r="A300" s="78" t="s">
        <v>60</v>
      </c>
      <c r="B300" s="12"/>
      <c r="C300" s="41"/>
      <c r="D300" s="41"/>
      <c r="E300" s="42"/>
      <c r="F300" s="44">
        <v>14</v>
      </c>
      <c r="G300" s="44">
        <v>14</v>
      </c>
      <c r="H300" s="22">
        <f t="shared" si="16"/>
        <v>100</v>
      </c>
      <c r="I300" s="41"/>
      <c r="J300" s="41"/>
      <c r="K300" s="41"/>
      <c r="L300" s="3"/>
      <c r="M300" s="41"/>
    </row>
    <row r="301" spans="1:13" s="40" customFormat="1" ht="75" x14ac:dyDescent="0.25">
      <c r="A301" s="57" t="s">
        <v>340</v>
      </c>
      <c r="B301" s="12"/>
      <c r="C301" s="41"/>
      <c r="D301" s="41"/>
      <c r="E301" s="42"/>
      <c r="F301" s="43">
        <v>1</v>
      </c>
      <c r="G301" s="43">
        <v>1</v>
      </c>
      <c r="H301" s="39">
        <f t="shared" ref="H301:H302" si="17">G301/F301*100</f>
        <v>100</v>
      </c>
      <c r="I301" s="41"/>
      <c r="J301" s="41"/>
      <c r="K301" s="41"/>
      <c r="L301" s="3"/>
      <c r="M301" s="41"/>
    </row>
    <row r="302" spans="1:13" s="40" customFormat="1" ht="45" x14ac:dyDescent="0.25">
      <c r="A302" s="57" t="s">
        <v>67</v>
      </c>
      <c r="B302" s="12"/>
      <c r="C302" s="41"/>
      <c r="D302" s="41"/>
      <c r="E302" s="42"/>
      <c r="F302" s="43">
        <v>1</v>
      </c>
      <c r="G302" s="43">
        <v>1</v>
      </c>
      <c r="H302" s="39">
        <f t="shared" si="17"/>
        <v>100</v>
      </c>
      <c r="I302" s="41"/>
      <c r="J302" s="41"/>
      <c r="K302" s="41"/>
      <c r="L302" s="3"/>
      <c r="M302" s="41"/>
    </row>
    <row r="303" spans="1:13" s="40" customFormat="1" ht="45" x14ac:dyDescent="0.25">
      <c r="A303" s="57" t="s">
        <v>66</v>
      </c>
      <c r="B303" s="12"/>
      <c r="C303" s="41"/>
      <c r="D303" s="41"/>
      <c r="E303" s="42"/>
      <c r="F303" s="43">
        <v>1</v>
      </c>
      <c r="G303" s="43">
        <v>1</v>
      </c>
      <c r="H303" s="39">
        <f t="shared" ref="H303:H314" si="18">G303/F303*100</f>
        <v>100</v>
      </c>
      <c r="I303" s="41"/>
      <c r="J303" s="41"/>
      <c r="K303" s="41"/>
      <c r="L303" s="3"/>
      <c r="M303" s="41"/>
    </row>
    <row r="304" spans="1:13" s="40" customFormat="1" ht="60" x14ac:dyDescent="0.25">
      <c r="A304" s="57" t="s">
        <v>341</v>
      </c>
      <c r="B304" s="12"/>
      <c r="C304" s="41"/>
      <c r="D304" s="41"/>
      <c r="E304" s="42"/>
      <c r="F304" s="43">
        <v>1</v>
      </c>
      <c r="G304" s="43">
        <v>1</v>
      </c>
      <c r="H304" s="39">
        <f t="shared" si="18"/>
        <v>100</v>
      </c>
      <c r="I304" s="41"/>
      <c r="J304" s="41"/>
      <c r="K304" s="41"/>
      <c r="L304" s="3"/>
      <c r="M304" s="41"/>
    </row>
    <row r="305" spans="1:13" s="40" customFormat="1" ht="105" x14ac:dyDescent="0.25">
      <c r="A305" s="57" t="s">
        <v>342</v>
      </c>
      <c r="B305" s="12"/>
      <c r="C305" s="41"/>
      <c r="D305" s="41"/>
      <c r="E305" s="42"/>
      <c r="F305" s="43">
        <v>1</v>
      </c>
      <c r="G305" s="43">
        <v>1</v>
      </c>
      <c r="H305" s="39">
        <f t="shared" si="18"/>
        <v>100</v>
      </c>
      <c r="I305" s="41"/>
      <c r="J305" s="41"/>
      <c r="K305" s="41"/>
      <c r="L305" s="3"/>
      <c r="M305" s="41"/>
    </row>
    <row r="306" spans="1:13" s="40" customFormat="1" ht="60" x14ac:dyDescent="0.25">
      <c r="A306" s="57" t="s">
        <v>65</v>
      </c>
      <c r="B306" s="12"/>
      <c r="C306" s="41"/>
      <c r="D306" s="41"/>
      <c r="E306" s="42"/>
      <c r="F306" s="43">
        <v>1</v>
      </c>
      <c r="G306" s="43">
        <v>1</v>
      </c>
      <c r="H306" s="39">
        <f t="shared" si="18"/>
        <v>100</v>
      </c>
      <c r="I306" s="41"/>
      <c r="J306" s="41"/>
      <c r="K306" s="41"/>
      <c r="L306" s="3"/>
      <c r="M306" s="41"/>
    </row>
    <row r="307" spans="1:13" s="40" customFormat="1" ht="60" x14ac:dyDescent="0.25">
      <c r="A307" s="57" t="s">
        <v>64</v>
      </c>
      <c r="B307" s="12"/>
      <c r="C307" s="41"/>
      <c r="D307" s="41"/>
      <c r="E307" s="42"/>
      <c r="F307" s="43">
        <v>1</v>
      </c>
      <c r="G307" s="43">
        <v>1</v>
      </c>
      <c r="H307" s="39">
        <f t="shared" si="18"/>
        <v>100</v>
      </c>
      <c r="I307" s="41"/>
      <c r="J307" s="41"/>
      <c r="K307" s="41"/>
      <c r="L307" s="3"/>
      <c r="M307" s="41"/>
    </row>
    <row r="308" spans="1:13" s="40" customFormat="1" ht="60" x14ac:dyDescent="0.25">
      <c r="A308" s="57" t="s">
        <v>343</v>
      </c>
      <c r="B308" s="12"/>
      <c r="C308" s="41"/>
      <c r="D308" s="41"/>
      <c r="E308" s="42"/>
      <c r="F308" s="43">
        <v>1</v>
      </c>
      <c r="G308" s="43">
        <v>1</v>
      </c>
      <c r="H308" s="39">
        <f t="shared" si="18"/>
        <v>100</v>
      </c>
      <c r="I308" s="41"/>
      <c r="J308" s="41"/>
      <c r="K308" s="41"/>
      <c r="L308" s="3"/>
      <c r="M308" s="41"/>
    </row>
    <row r="309" spans="1:13" s="40" customFormat="1" ht="45" x14ac:dyDescent="0.25">
      <c r="A309" s="57" t="s">
        <v>344</v>
      </c>
      <c r="B309" s="12"/>
      <c r="C309" s="41"/>
      <c r="D309" s="41"/>
      <c r="E309" s="42"/>
      <c r="F309" s="43">
        <v>1</v>
      </c>
      <c r="G309" s="43">
        <v>1</v>
      </c>
      <c r="H309" s="39">
        <f t="shared" si="18"/>
        <v>100</v>
      </c>
      <c r="I309" s="41"/>
      <c r="J309" s="41"/>
      <c r="K309" s="41"/>
      <c r="L309" s="3"/>
      <c r="M309" s="41"/>
    </row>
    <row r="310" spans="1:13" s="40" customFormat="1" ht="75" x14ac:dyDescent="0.25">
      <c r="A310" s="57" t="s">
        <v>345</v>
      </c>
      <c r="B310" s="12"/>
      <c r="C310" s="41"/>
      <c r="D310" s="41"/>
      <c r="E310" s="42"/>
      <c r="F310" s="43">
        <v>1</v>
      </c>
      <c r="G310" s="43">
        <v>1</v>
      </c>
      <c r="H310" s="39">
        <f t="shared" si="18"/>
        <v>100</v>
      </c>
      <c r="I310" s="41"/>
      <c r="J310" s="41"/>
      <c r="K310" s="41"/>
      <c r="L310" s="3"/>
      <c r="M310" s="41"/>
    </row>
    <row r="311" spans="1:13" s="40" customFormat="1" ht="75" x14ac:dyDescent="0.25">
      <c r="A311" s="57" t="s">
        <v>346</v>
      </c>
      <c r="B311" s="12"/>
      <c r="C311" s="41"/>
      <c r="D311" s="41"/>
      <c r="E311" s="42"/>
      <c r="F311" s="43">
        <v>1</v>
      </c>
      <c r="G311" s="43">
        <v>1</v>
      </c>
      <c r="H311" s="39">
        <f t="shared" si="18"/>
        <v>100</v>
      </c>
      <c r="I311" s="41"/>
      <c r="J311" s="41"/>
      <c r="K311" s="41"/>
      <c r="L311" s="3"/>
      <c r="M311" s="41"/>
    </row>
    <row r="312" spans="1:13" s="40" customFormat="1" ht="90" x14ac:dyDescent="0.25">
      <c r="A312" s="57" t="s">
        <v>347</v>
      </c>
      <c r="B312" s="12"/>
      <c r="C312" s="41"/>
      <c r="D312" s="41"/>
      <c r="E312" s="42"/>
      <c r="F312" s="43">
        <v>1</v>
      </c>
      <c r="G312" s="43">
        <v>1</v>
      </c>
      <c r="H312" s="39">
        <f t="shared" si="18"/>
        <v>100</v>
      </c>
      <c r="I312" s="41"/>
      <c r="J312" s="41"/>
      <c r="K312" s="41"/>
      <c r="L312" s="3"/>
      <c r="M312" s="41"/>
    </row>
    <row r="313" spans="1:13" s="40" customFormat="1" ht="60" x14ac:dyDescent="0.25">
      <c r="A313" s="57" t="s">
        <v>348</v>
      </c>
      <c r="B313" s="12"/>
      <c r="C313" s="41"/>
      <c r="D313" s="41"/>
      <c r="E313" s="42"/>
      <c r="F313" s="43">
        <v>1</v>
      </c>
      <c r="G313" s="43">
        <v>1</v>
      </c>
      <c r="H313" s="39">
        <f t="shared" si="18"/>
        <v>100</v>
      </c>
      <c r="I313" s="41"/>
      <c r="J313" s="41"/>
      <c r="K313" s="41"/>
      <c r="L313" s="3"/>
      <c r="M313" s="41"/>
    </row>
    <row r="314" spans="1:13" s="40" customFormat="1" ht="75" x14ac:dyDescent="0.25">
      <c r="A314" s="57" t="s">
        <v>349</v>
      </c>
      <c r="B314" s="12"/>
      <c r="C314" s="41"/>
      <c r="D314" s="41"/>
      <c r="E314" s="42"/>
      <c r="F314" s="43">
        <v>1</v>
      </c>
      <c r="G314" s="43">
        <v>1</v>
      </c>
      <c r="H314" s="39">
        <f t="shared" si="18"/>
        <v>100</v>
      </c>
      <c r="I314" s="41"/>
      <c r="J314" s="41"/>
      <c r="K314" s="41"/>
      <c r="L314" s="3"/>
      <c r="M314" s="41"/>
    </row>
    <row r="315" spans="1:13" ht="128.25" x14ac:dyDescent="0.25">
      <c r="A315" s="74" t="s">
        <v>63</v>
      </c>
      <c r="B315" s="5" t="s">
        <v>13</v>
      </c>
      <c r="C315" s="11">
        <v>19387510</v>
      </c>
      <c r="D315" s="11">
        <v>19387510</v>
      </c>
      <c r="E315" s="30">
        <f>D315/C315*100</f>
        <v>100</v>
      </c>
      <c r="F315" s="3"/>
      <c r="G315" s="3"/>
      <c r="H315" s="22"/>
      <c r="I315" s="3"/>
      <c r="J315" s="3"/>
      <c r="K315" s="3"/>
      <c r="L315" s="3"/>
      <c r="M315" s="3"/>
    </row>
    <row r="316" spans="1:13" x14ac:dyDescent="0.25">
      <c r="A316" s="4" t="s">
        <v>12</v>
      </c>
      <c r="B316" s="3"/>
      <c r="C316" s="29"/>
      <c r="D316" s="29"/>
      <c r="E316" s="29"/>
      <c r="F316" s="5"/>
      <c r="G316" s="5"/>
      <c r="H316" s="21"/>
      <c r="I316" s="5"/>
      <c r="J316" s="5"/>
      <c r="K316" s="5"/>
      <c r="L316" s="5"/>
      <c r="M316" s="3"/>
    </row>
    <row r="317" spans="1:13" ht="90" x14ac:dyDescent="0.25">
      <c r="A317" s="78" t="s">
        <v>62</v>
      </c>
      <c r="B317" s="78" t="s">
        <v>10</v>
      </c>
      <c r="C317" s="3"/>
      <c r="D317" s="3"/>
      <c r="E317" s="27"/>
      <c r="F317" s="14">
        <v>21</v>
      </c>
      <c r="G317" s="14">
        <v>21</v>
      </c>
      <c r="H317" s="22">
        <f t="shared" ref="H317:H322" si="19">G317/F317*100</f>
        <v>100</v>
      </c>
      <c r="I317" s="3"/>
      <c r="J317" s="3"/>
      <c r="K317" s="3"/>
      <c r="L317" s="3"/>
      <c r="M317" s="3"/>
    </row>
    <row r="318" spans="1:13" x14ac:dyDescent="0.25">
      <c r="A318" s="78" t="s">
        <v>350</v>
      </c>
      <c r="B318" s="12" t="s">
        <v>10</v>
      </c>
      <c r="C318" s="3"/>
      <c r="D318" s="3"/>
      <c r="E318" s="27"/>
      <c r="F318" s="15"/>
      <c r="G318" s="15"/>
      <c r="H318" s="39"/>
      <c r="I318" s="3"/>
      <c r="J318" s="3"/>
      <c r="K318" s="3"/>
      <c r="L318" s="3"/>
      <c r="M318" s="3"/>
    </row>
    <row r="319" spans="1:13" ht="75" x14ac:dyDescent="0.25">
      <c r="A319" s="12" t="s">
        <v>48</v>
      </c>
      <c r="B319" s="12" t="s">
        <v>10</v>
      </c>
      <c r="C319" s="3"/>
      <c r="D319" s="3"/>
      <c r="E319" s="27"/>
      <c r="F319" s="15">
        <v>1</v>
      </c>
      <c r="G319" s="15">
        <v>1</v>
      </c>
      <c r="H319" s="39">
        <f t="shared" si="19"/>
        <v>100</v>
      </c>
      <c r="I319" s="3"/>
      <c r="J319" s="3"/>
      <c r="K319" s="3"/>
      <c r="L319" s="3"/>
      <c r="M319" s="3"/>
    </row>
    <row r="320" spans="1:13" x14ac:dyDescent="0.25">
      <c r="A320" s="78" t="s">
        <v>351</v>
      </c>
      <c r="B320" s="12" t="s">
        <v>10</v>
      </c>
      <c r="C320" s="3"/>
      <c r="D320" s="3"/>
      <c r="E320" s="27"/>
      <c r="F320" s="15"/>
      <c r="G320" s="15"/>
      <c r="H320" s="39"/>
      <c r="I320" s="3"/>
      <c r="J320" s="3"/>
      <c r="K320" s="3"/>
      <c r="L320" s="3"/>
      <c r="M320" s="3"/>
    </row>
    <row r="321" spans="1:13" ht="30" x14ac:dyDescent="0.25">
      <c r="A321" s="12" t="s">
        <v>352</v>
      </c>
      <c r="B321" s="12" t="s">
        <v>10</v>
      </c>
      <c r="C321" s="3"/>
      <c r="D321" s="3"/>
      <c r="E321" s="27"/>
      <c r="F321" s="15">
        <v>1</v>
      </c>
      <c r="G321" s="15">
        <v>1</v>
      </c>
      <c r="H321" s="39">
        <f t="shared" si="19"/>
        <v>100</v>
      </c>
      <c r="I321" s="3"/>
      <c r="J321" s="3"/>
      <c r="K321" s="3"/>
      <c r="L321" s="3"/>
      <c r="M321" s="3"/>
    </row>
    <row r="322" spans="1:13" x14ac:dyDescent="0.25">
      <c r="A322" s="12" t="s">
        <v>353</v>
      </c>
      <c r="B322" s="12" t="s">
        <v>10</v>
      </c>
      <c r="C322" s="3"/>
      <c r="D322" s="3"/>
      <c r="E322" s="27"/>
      <c r="F322" s="15"/>
      <c r="G322" s="15"/>
      <c r="H322" s="39"/>
      <c r="I322" s="3"/>
      <c r="J322" s="3"/>
      <c r="K322" s="3"/>
      <c r="L322" s="3"/>
      <c r="M322" s="3"/>
    </row>
    <row r="323" spans="1:13" ht="60" x14ac:dyDescent="0.25">
      <c r="A323" s="97" t="s">
        <v>354</v>
      </c>
      <c r="B323" s="12"/>
      <c r="C323" s="3"/>
      <c r="D323" s="3"/>
      <c r="E323" s="27"/>
      <c r="F323" s="15">
        <v>1</v>
      </c>
      <c r="G323" s="15">
        <v>1</v>
      </c>
      <c r="H323" s="39">
        <f t="shared" ref="H323:H324" si="20">G323/F323*100</f>
        <v>100</v>
      </c>
      <c r="I323" s="3"/>
      <c r="J323" s="3"/>
      <c r="K323" s="3"/>
      <c r="L323" s="3"/>
      <c r="M323" s="3"/>
    </row>
    <row r="324" spans="1:13" ht="30" x14ac:dyDescent="0.25">
      <c r="A324" s="97" t="s">
        <v>355</v>
      </c>
      <c r="B324" s="12"/>
      <c r="C324" s="3"/>
      <c r="D324" s="3"/>
      <c r="E324" s="27"/>
      <c r="F324" s="15">
        <v>1</v>
      </c>
      <c r="G324" s="15">
        <v>1</v>
      </c>
      <c r="H324" s="39">
        <f t="shared" si="20"/>
        <v>100</v>
      </c>
      <c r="I324" s="3"/>
      <c r="J324" s="3"/>
      <c r="K324" s="3"/>
      <c r="L324" s="3"/>
      <c r="M324" s="3"/>
    </row>
    <row r="325" spans="1:13" ht="75" x14ac:dyDescent="0.25">
      <c r="A325" s="97" t="s">
        <v>356</v>
      </c>
      <c r="B325" s="12"/>
      <c r="C325" s="3"/>
      <c r="D325" s="3"/>
      <c r="E325" s="27"/>
      <c r="F325" s="15">
        <v>1</v>
      </c>
      <c r="G325" s="15">
        <v>1</v>
      </c>
      <c r="H325" s="39">
        <f t="shared" ref="H325:H345" si="21">G325/F325*100</f>
        <v>100</v>
      </c>
      <c r="I325" s="3"/>
      <c r="J325" s="3"/>
      <c r="K325" s="3"/>
      <c r="L325" s="3"/>
      <c r="M325" s="3"/>
    </row>
    <row r="326" spans="1:13" ht="45" x14ac:dyDescent="0.25">
      <c r="A326" s="97" t="s">
        <v>357</v>
      </c>
      <c r="B326" s="12"/>
      <c r="C326" s="3"/>
      <c r="D326" s="3"/>
      <c r="E326" s="27"/>
      <c r="F326" s="15">
        <v>1</v>
      </c>
      <c r="G326" s="15">
        <v>1</v>
      </c>
      <c r="H326" s="39">
        <f t="shared" si="21"/>
        <v>100</v>
      </c>
      <c r="I326" s="3"/>
      <c r="J326" s="3"/>
      <c r="K326" s="3"/>
      <c r="L326" s="3"/>
      <c r="M326" s="3"/>
    </row>
    <row r="327" spans="1:13" ht="75" x14ac:dyDescent="0.25">
      <c r="A327" s="97" t="s">
        <v>358</v>
      </c>
      <c r="B327" s="12"/>
      <c r="C327" s="3"/>
      <c r="D327" s="3"/>
      <c r="E327" s="27"/>
      <c r="F327" s="15">
        <v>1</v>
      </c>
      <c r="G327" s="15">
        <v>1</v>
      </c>
      <c r="H327" s="39">
        <f t="shared" si="21"/>
        <v>100</v>
      </c>
      <c r="I327" s="3"/>
      <c r="J327" s="3"/>
      <c r="K327" s="3"/>
      <c r="L327" s="3"/>
      <c r="M327" s="3"/>
    </row>
    <row r="328" spans="1:13" ht="75" x14ac:dyDescent="0.25">
      <c r="A328" s="97" t="s">
        <v>359</v>
      </c>
      <c r="B328" s="12"/>
      <c r="C328" s="3"/>
      <c r="D328" s="3"/>
      <c r="E328" s="27"/>
      <c r="F328" s="15">
        <v>1</v>
      </c>
      <c r="G328" s="15">
        <v>1</v>
      </c>
      <c r="H328" s="39">
        <f t="shared" si="21"/>
        <v>100</v>
      </c>
      <c r="I328" s="3"/>
      <c r="J328" s="3"/>
      <c r="K328" s="3"/>
      <c r="L328" s="3"/>
      <c r="M328" s="3"/>
    </row>
    <row r="329" spans="1:13" ht="90" x14ac:dyDescent="0.25">
      <c r="A329" s="97" t="s">
        <v>360</v>
      </c>
      <c r="B329" s="12"/>
      <c r="C329" s="3"/>
      <c r="D329" s="3"/>
      <c r="E329" s="27"/>
      <c r="F329" s="15">
        <v>1</v>
      </c>
      <c r="G329" s="15">
        <v>1</v>
      </c>
      <c r="H329" s="39">
        <f t="shared" si="21"/>
        <v>100</v>
      </c>
      <c r="I329" s="3"/>
      <c r="J329" s="3"/>
      <c r="K329" s="3"/>
      <c r="L329" s="3"/>
      <c r="M329" s="3"/>
    </row>
    <row r="330" spans="1:13" ht="75" x14ac:dyDescent="0.25">
      <c r="A330" s="97" t="s">
        <v>361</v>
      </c>
      <c r="B330" s="12"/>
      <c r="C330" s="3"/>
      <c r="D330" s="3"/>
      <c r="E330" s="27"/>
      <c r="F330" s="15">
        <v>1</v>
      </c>
      <c r="G330" s="15">
        <v>1</v>
      </c>
      <c r="H330" s="39">
        <f t="shared" si="21"/>
        <v>100</v>
      </c>
      <c r="I330" s="3"/>
      <c r="J330" s="3"/>
      <c r="K330" s="3"/>
      <c r="L330" s="3"/>
      <c r="M330" s="3"/>
    </row>
    <row r="331" spans="1:13" ht="75" x14ac:dyDescent="0.25">
      <c r="A331" s="97" t="s">
        <v>362</v>
      </c>
      <c r="B331" s="12"/>
      <c r="C331" s="3"/>
      <c r="D331" s="3"/>
      <c r="E331" s="27"/>
      <c r="F331" s="15">
        <v>1</v>
      </c>
      <c r="G331" s="15">
        <v>1</v>
      </c>
      <c r="H331" s="39">
        <f t="shared" si="21"/>
        <v>100</v>
      </c>
      <c r="I331" s="3"/>
      <c r="J331" s="3"/>
      <c r="K331" s="3"/>
      <c r="L331" s="3"/>
      <c r="M331" s="3"/>
    </row>
    <row r="332" spans="1:13" ht="60" x14ac:dyDescent="0.25">
      <c r="A332" s="97" t="s">
        <v>363</v>
      </c>
      <c r="B332" s="12"/>
      <c r="C332" s="3"/>
      <c r="D332" s="3"/>
      <c r="E332" s="27"/>
      <c r="F332" s="15">
        <v>1</v>
      </c>
      <c r="G332" s="15">
        <v>1</v>
      </c>
      <c r="H332" s="39">
        <f t="shared" si="21"/>
        <v>100</v>
      </c>
      <c r="I332" s="3"/>
      <c r="J332" s="3"/>
      <c r="K332" s="3"/>
      <c r="L332" s="3"/>
      <c r="M332" s="3"/>
    </row>
    <row r="333" spans="1:13" x14ac:dyDescent="0.25">
      <c r="A333" s="12" t="s">
        <v>364</v>
      </c>
      <c r="B333" s="12"/>
      <c r="C333" s="3"/>
      <c r="D333" s="3"/>
      <c r="E333" s="27"/>
      <c r="F333" s="15"/>
      <c r="G333" s="15"/>
      <c r="H333" s="39"/>
      <c r="I333" s="3"/>
      <c r="J333" s="3"/>
      <c r="K333" s="3"/>
      <c r="L333" s="3"/>
      <c r="M333" s="3"/>
    </row>
    <row r="334" spans="1:13" ht="60" x14ac:dyDescent="0.25">
      <c r="A334" s="97" t="s">
        <v>365</v>
      </c>
      <c r="B334" s="12"/>
      <c r="C334" s="3"/>
      <c r="D334" s="3"/>
      <c r="E334" s="27"/>
      <c r="F334" s="15">
        <v>1</v>
      </c>
      <c r="G334" s="15">
        <v>1</v>
      </c>
      <c r="H334" s="39">
        <f t="shared" si="21"/>
        <v>100</v>
      </c>
      <c r="I334" s="3"/>
      <c r="J334" s="3"/>
      <c r="K334" s="3"/>
      <c r="L334" s="3"/>
      <c r="M334" s="3"/>
    </row>
    <row r="335" spans="1:13" ht="60" x14ac:dyDescent="0.25">
      <c r="A335" s="97" t="s">
        <v>366</v>
      </c>
      <c r="B335" s="12"/>
      <c r="C335" s="3"/>
      <c r="D335" s="3"/>
      <c r="E335" s="27"/>
      <c r="F335" s="15">
        <v>1</v>
      </c>
      <c r="G335" s="15">
        <v>1</v>
      </c>
      <c r="H335" s="39">
        <f t="shared" si="21"/>
        <v>100</v>
      </c>
      <c r="I335" s="3"/>
      <c r="J335" s="3"/>
      <c r="K335" s="3"/>
      <c r="L335" s="3"/>
      <c r="M335" s="3"/>
    </row>
    <row r="336" spans="1:13" x14ac:dyDescent="0.25">
      <c r="A336" s="12" t="s">
        <v>367</v>
      </c>
      <c r="B336" s="12"/>
      <c r="C336" s="3"/>
      <c r="D336" s="3"/>
      <c r="E336" s="27"/>
      <c r="F336" s="15"/>
      <c r="G336" s="15"/>
      <c r="H336" s="39"/>
      <c r="I336" s="3"/>
      <c r="J336" s="3"/>
      <c r="K336" s="3"/>
      <c r="L336" s="3"/>
      <c r="M336" s="3"/>
    </row>
    <row r="337" spans="1:13" ht="75" x14ac:dyDescent="0.25">
      <c r="A337" s="97" t="s">
        <v>368</v>
      </c>
      <c r="B337" s="12"/>
      <c r="C337" s="3"/>
      <c r="D337" s="3"/>
      <c r="E337" s="27"/>
      <c r="F337" s="15">
        <v>1</v>
      </c>
      <c r="G337" s="15">
        <v>1</v>
      </c>
      <c r="H337" s="39">
        <f t="shared" si="21"/>
        <v>100</v>
      </c>
      <c r="I337" s="3"/>
      <c r="J337" s="3"/>
      <c r="K337" s="3"/>
      <c r="L337" s="3"/>
      <c r="M337" s="3"/>
    </row>
    <row r="338" spans="1:13" ht="90" x14ac:dyDescent="0.25">
      <c r="A338" s="97" t="s">
        <v>369</v>
      </c>
      <c r="B338" s="12"/>
      <c r="C338" s="3"/>
      <c r="D338" s="3"/>
      <c r="E338" s="27"/>
      <c r="F338" s="15">
        <v>1</v>
      </c>
      <c r="G338" s="15">
        <v>1</v>
      </c>
      <c r="H338" s="39">
        <f t="shared" si="21"/>
        <v>100</v>
      </c>
      <c r="I338" s="3"/>
      <c r="J338" s="3"/>
      <c r="K338" s="3"/>
      <c r="L338" s="3"/>
      <c r="M338" s="3"/>
    </row>
    <row r="339" spans="1:13" ht="90" x14ac:dyDescent="0.25">
      <c r="A339" s="97" t="s">
        <v>370</v>
      </c>
      <c r="B339" s="12"/>
      <c r="C339" s="3"/>
      <c r="D339" s="3"/>
      <c r="E339" s="27"/>
      <c r="F339" s="15">
        <v>1</v>
      </c>
      <c r="G339" s="15">
        <v>1</v>
      </c>
      <c r="H339" s="39">
        <f t="shared" si="21"/>
        <v>100</v>
      </c>
      <c r="I339" s="3"/>
      <c r="J339" s="3"/>
      <c r="K339" s="3"/>
      <c r="L339" s="3"/>
      <c r="M339" s="3"/>
    </row>
    <row r="340" spans="1:13" ht="90" x14ac:dyDescent="0.25">
      <c r="A340" s="97" t="s">
        <v>371</v>
      </c>
      <c r="B340" s="12" t="s">
        <v>10</v>
      </c>
      <c r="C340" s="3"/>
      <c r="D340" s="3"/>
      <c r="E340" s="27"/>
      <c r="F340" s="15">
        <v>1</v>
      </c>
      <c r="G340" s="15">
        <v>1</v>
      </c>
      <c r="H340" s="39">
        <f t="shared" si="21"/>
        <v>100</v>
      </c>
      <c r="I340" s="3"/>
      <c r="J340" s="3"/>
      <c r="K340" s="3"/>
      <c r="L340" s="3"/>
      <c r="M340" s="3"/>
    </row>
    <row r="341" spans="1:13" x14ac:dyDescent="0.25">
      <c r="A341" s="97" t="s">
        <v>372</v>
      </c>
      <c r="B341" s="12"/>
      <c r="C341" s="3"/>
      <c r="D341" s="3"/>
      <c r="E341" s="27"/>
      <c r="F341" s="15"/>
      <c r="G341" s="15"/>
      <c r="H341" s="39"/>
      <c r="I341" s="3"/>
      <c r="J341" s="3"/>
      <c r="K341" s="3"/>
      <c r="L341" s="3"/>
      <c r="M341" s="3"/>
    </row>
    <row r="342" spans="1:13" ht="45" x14ac:dyDescent="0.25">
      <c r="A342" s="97" t="s">
        <v>373</v>
      </c>
      <c r="B342" s="12"/>
      <c r="C342" s="3"/>
      <c r="D342" s="3"/>
      <c r="E342" s="27"/>
      <c r="F342" s="15">
        <v>1</v>
      </c>
      <c r="G342" s="15">
        <v>1</v>
      </c>
      <c r="H342" s="39">
        <f t="shared" si="21"/>
        <v>100</v>
      </c>
      <c r="I342" s="3"/>
      <c r="J342" s="3"/>
      <c r="K342" s="3"/>
      <c r="L342" s="3"/>
      <c r="M342" s="3"/>
    </row>
    <row r="343" spans="1:13" ht="75" x14ac:dyDescent="0.25">
      <c r="A343" s="97" t="s">
        <v>374</v>
      </c>
      <c r="B343" s="12"/>
      <c r="C343" s="3"/>
      <c r="D343" s="3"/>
      <c r="E343" s="27"/>
      <c r="F343" s="15">
        <v>1</v>
      </c>
      <c r="G343" s="15">
        <v>1</v>
      </c>
      <c r="H343" s="39">
        <f t="shared" si="21"/>
        <v>100</v>
      </c>
      <c r="I343" s="3"/>
      <c r="J343" s="3"/>
      <c r="K343" s="3"/>
      <c r="L343" s="3"/>
      <c r="M343" s="3"/>
    </row>
    <row r="344" spans="1:13" x14ac:dyDescent="0.25">
      <c r="A344" s="12" t="s">
        <v>375</v>
      </c>
      <c r="B344" s="12" t="s">
        <v>10</v>
      </c>
      <c r="C344" s="3"/>
      <c r="D344" s="3"/>
      <c r="E344" s="27"/>
      <c r="F344" s="15"/>
      <c r="G344" s="15"/>
      <c r="H344" s="39"/>
      <c r="I344" s="3"/>
      <c r="J344" s="3"/>
      <c r="K344" s="3"/>
      <c r="L344" s="3"/>
      <c r="M344" s="3"/>
    </row>
    <row r="345" spans="1:13" ht="60" x14ac:dyDescent="0.25">
      <c r="A345" s="97" t="s">
        <v>376</v>
      </c>
      <c r="B345" s="12" t="s">
        <v>10</v>
      </c>
      <c r="C345" s="3"/>
      <c r="D345" s="3"/>
      <c r="E345" s="27"/>
      <c r="F345" s="15">
        <v>1</v>
      </c>
      <c r="G345" s="15">
        <v>1</v>
      </c>
      <c r="H345" s="39">
        <f t="shared" si="21"/>
        <v>100</v>
      </c>
      <c r="I345" s="3"/>
      <c r="J345" s="3"/>
      <c r="K345" s="3"/>
      <c r="L345" s="3"/>
      <c r="M345" s="3"/>
    </row>
    <row r="346" spans="1:13" ht="85.5" x14ac:dyDescent="0.25">
      <c r="A346" s="74" t="s">
        <v>377</v>
      </c>
      <c r="B346" s="5" t="s">
        <v>13</v>
      </c>
      <c r="C346" s="11">
        <v>150000</v>
      </c>
      <c r="D346" s="11">
        <v>150000</v>
      </c>
      <c r="E346" s="30">
        <f>D346/C346*100</f>
        <v>100</v>
      </c>
      <c r="F346" s="3"/>
      <c r="G346" s="3"/>
      <c r="H346" s="22"/>
      <c r="I346" s="3"/>
      <c r="J346" s="3"/>
      <c r="K346" s="3"/>
      <c r="L346" s="3"/>
      <c r="M346" s="3"/>
    </row>
    <row r="347" spans="1:13" ht="30" x14ac:dyDescent="0.25">
      <c r="A347" s="4" t="s">
        <v>45</v>
      </c>
      <c r="B347" s="3"/>
      <c r="C347" s="29"/>
      <c r="D347" s="29"/>
      <c r="E347" s="29"/>
      <c r="F347" s="5"/>
      <c r="G347" s="5"/>
      <c r="H347" s="21"/>
      <c r="I347" s="5"/>
      <c r="J347" s="5"/>
      <c r="K347" s="5"/>
      <c r="L347" s="5"/>
      <c r="M347" s="3"/>
    </row>
    <row r="348" spans="1:13" x14ac:dyDescent="0.25">
      <c r="A348" s="77" t="s">
        <v>378</v>
      </c>
      <c r="B348" s="77" t="s">
        <v>18</v>
      </c>
      <c r="C348" s="3"/>
      <c r="D348" s="3"/>
      <c r="E348" s="27"/>
      <c r="F348" s="15">
        <v>2</v>
      </c>
      <c r="G348" s="15">
        <v>2</v>
      </c>
      <c r="H348" s="22">
        <f>G348/F348*100</f>
        <v>100</v>
      </c>
      <c r="I348" s="3"/>
      <c r="J348" s="3"/>
      <c r="K348" s="3"/>
      <c r="L348" s="3"/>
      <c r="M348" s="3"/>
    </row>
    <row r="349" spans="1:13" ht="45" x14ac:dyDescent="0.25">
      <c r="A349" s="97" t="s">
        <v>379</v>
      </c>
      <c r="B349" s="77" t="s">
        <v>18</v>
      </c>
      <c r="C349" s="3"/>
      <c r="D349" s="3"/>
      <c r="E349" s="27"/>
      <c r="F349" s="14">
        <v>1</v>
      </c>
      <c r="G349" s="14">
        <v>1</v>
      </c>
      <c r="H349" s="22">
        <f>G349/F349*100</f>
        <v>100</v>
      </c>
      <c r="I349" s="3"/>
      <c r="J349" s="3"/>
      <c r="K349" s="3"/>
      <c r="L349" s="3"/>
      <c r="M349" s="3"/>
    </row>
    <row r="350" spans="1:13" ht="45" x14ac:dyDescent="0.25">
      <c r="A350" s="97" t="s">
        <v>380</v>
      </c>
      <c r="B350" s="77" t="s">
        <v>18</v>
      </c>
      <c r="C350" s="3"/>
      <c r="D350" s="3"/>
      <c r="E350" s="27"/>
      <c r="F350" s="15">
        <v>1</v>
      </c>
      <c r="G350" s="15">
        <v>1</v>
      </c>
      <c r="H350" s="22">
        <f>G350/F350*100</f>
        <v>100</v>
      </c>
      <c r="I350" s="3"/>
      <c r="J350" s="3"/>
      <c r="K350" s="3"/>
      <c r="L350" s="3"/>
      <c r="M350" s="3"/>
    </row>
    <row r="351" spans="1:13" ht="57" x14ac:dyDescent="0.25">
      <c r="A351" s="74" t="s">
        <v>59</v>
      </c>
      <c r="B351" s="5" t="s">
        <v>13</v>
      </c>
      <c r="C351" s="10">
        <f>C354+C357</f>
        <v>26821336</v>
      </c>
      <c r="D351" s="10">
        <f>D354+D357</f>
        <v>26808841.399999999</v>
      </c>
      <c r="E351" s="34">
        <f>D351/C351*100</f>
        <v>99.953415445076999</v>
      </c>
      <c r="F351" s="3"/>
      <c r="G351" s="3"/>
      <c r="H351" s="22"/>
      <c r="I351" s="3"/>
      <c r="J351" s="3"/>
      <c r="K351" s="3"/>
      <c r="L351" s="21">
        <v>100</v>
      </c>
      <c r="M351" s="3"/>
    </row>
    <row r="352" spans="1:13" ht="30" x14ac:dyDescent="0.25">
      <c r="A352" s="4" t="s">
        <v>45</v>
      </c>
      <c r="B352" s="3"/>
      <c r="C352" s="29"/>
      <c r="D352" s="29"/>
      <c r="E352" s="29"/>
      <c r="F352" s="5"/>
      <c r="G352" s="5"/>
      <c r="H352" s="21"/>
      <c r="I352" s="5"/>
      <c r="J352" s="5"/>
      <c r="K352" s="5"/>
      <c r="L352" s="5"/>
      <c r="M352" s="3"/>
    </row>
    <row r="353" spans="1:13" ht="105" x14ac:dyDescent="0.25">
      <c r="A353" s="78" t="s">
        <v>58</v>
      </c>
      <c r="B353" s="38" t="s">
        <v>0</v>
      </c>
      <c r="C353" s="3"/>
      <c r="D353" s="3"/>
      <c r="E353" s="27"/>
      <c r="F353" s="3"/>
      <c r="G353" s="3"/>
      <c r="H353" s="22"/>
      <c r="I353" s="37">
        <v>80</v>
      </c>
      <c r="J353" s="37">
        <v>80</v>
      </c>
      <c r="K353" s="3">
        <f>J353/I353*100</f>
        <v>100</v>
      </c>
      <c r="L353" s="3"/>
      <c r="M353" s="3"/>
    </row>
    <row r="354" spans="1:13" ht="28.5" x14ac:dyDescent="0.25">
      <c r="A354" s="74" t="s">
        <v>57</v>
      </c>
      <c r="B354" s="5" t="s">
        <v>13</v>
      </c>
      <c r="C354" s="10">
        <v>8046401</v>
      </c>
      <c r="D354" s="10">
        <v>8035731.5</v>
      </c>
      <c r="E354" s="30">
        <f>D354/C354*100</f>
        <v>99.867400344576424</v>
      </c>
      <c r="F354" s="3"/>
      <c r="G354" s="3"/>
      <c r="H354" s="22"/>
      <c r="I354" s="3"/>
      <c r="J354" s="3"/>
      <c r="K354" s="3"/>
      <c r="L354" s="3"/>
      <c r="M354" s="3"/>
    </row>
    <row r="355" spans="1:13" x14ac:dyDescent="0.25">
      <c r="A355" s="4" t="s">
        <v>12</v>
      </c>
      <c r="B355" s="3"/>
      <c r="C355" s="29"/>
      <c r="D355" s="29"/>
      <c r="E355" s="29"/>
      <c r="F355" s="5"/>
      <c r="G355" s="5"/>
      <c r="H355" s="21"/>
      <c r="I355" s="5"/>
      <c r="J355" s="5"/>
      <c r="K355" s="5"/>
      <c r="L355" s="5"/>
      <c r="M355" s="3"/>
    </row>
    <row r="356" spans="1:13" ht="180" x14ac:dyDescent="0.25">
      <c r="A356" s="78" t="s">
        <v>55</v>
      </c>
      <c r="B356" s="28" t="s">
        <v>10</v>
      </c>
      <c r="C356" s="3"/>
      <c r="D356" s="3"/>
      <c r="E356" s="27"/>
      <c r="F356" s="36">
        <v>11</v>
      </c>
      <c r="G356" s="36">
        <v>11</v>
      </c>
      <c r="H356" s="22">
        <f>G356/F356*100</f>
        <v>100</v>
      </c>
      <c r="I356" s="3"/>
      <c r="J356" s="3"/>
      <c r="K356" s="3"/>
      <c r="L356" s="3"/>
      <c r="M356" s="78" t="s">
        <v>381</v>
      </c>
    </row>
    <row r="357" spans="1:13" ht="71.25" x14ac:dyDescent="0.25">
      <c r="A357" s="74" t="s">
        <v>56</v>
      </c>
      <c r="B357" s="5" t="s">
        <v>13</v>
      </c>
      <c r="C357" s="10">
        <v>18774935</v>
      </c>
      <c r="D357" s="10">
        <v>18773109.899999999</v>
      </c>
      <c r="E357" s="30">
        <f>D357/C357*100</f>
        <v>99.990279060886223</v>
      </c>
      <c r="F357" s="3"/>
      <c r="G357" s="3"/>
      <c r="H357" s="22"/>
      <c r="I357" s="3"/>
      <c r="J357" s="3"/>
      <c r="K357" s="3"/>
      <c r="L357" s="3"/>
      <c r="M357" s="3"/>
    </row>
    <row r="358" spans="1:13" x14ac:dyDescent="0.25">
      <c r="A358" s="4" t="s">
        <v>12</v>
      </c>
      <c r="B358" s="3"/>
      <c r="C358" s="29"/>
      <c r="D358" s="29"/>
      <c r="E358" s="29"/>
      <c r="F358" s="5"/>
      <c r="G358" s="5"/>
      <c r="H358" s="21"/>
      <c r="I358" s="5"/>
      <c r="J358" s="5"/>
      <c r="K358" s="5"/>
      <c r="L358" s="5"/>
      <c r="M358" s="3"/>
    </row>
    <row r="359" spans="1:13" ht="180" x14ac:dyDescent="0.25">
      <c r="A359" s="78" t="s">
        <v>55</v>
      </c>
      <c r="B359" s="28" t="s">
        <v>10</v>
      </c>
      <c r="C359" s="3"/>
      <c r="D359" s="3"/>
      <c r="E359" s="27"/>
      <c r="F359" s="36">
        <v>11</v>
      </c>
      <c r="G359" s="36">
        <v>11</v>
      </c>
      <c r="H359" s="22">
        <f>G359/F359*100</f>
        <v>100</v>
      </c>
      <c r="I359" s="3"/>
      <c r="J359" s="3"/>
      <c r="K359" s="3"/>
      <c r="L359" s="3"/>
      <c r="M359" s="78" t="s">
        <v>242</v>
      </c>
    </row>
    <row r="360" spans="1:13" x14ac:dyDescent="0.25">
      <c r="A360" s="87" t="s">
        <v>54</v>
      </c>
      <c r="B360" s="87"/>
      <c r="C360" s="87"/>
      <c r="D360" s="87"/>
      <c r="E360" s="87"/>
      <c r="F360" s="87"/>
      <c r="G360" s="87"/>
      <c r="H360" s="87"/>
      <c r="I360" s="87"/>
      <c r="J360" s="87"/>
      <c r="K360" s="87"/>
      <c r="L360" s="87"/>
      <c r="M360" s="87"/>
    </row>
    <row r="361" spans="1:13" x14ac:dyDescent="0.25">
      <c r="A361" s="88" t="s">
        <v>53</v>
      </c>
      <c r="B361" s="88"/>
      <c r="C361" s="88"/>
      <c r="D361" s="88"/>
      <c r="E361" s="88"/>
      <c r="F361" s="88"/>
      <c r="G361" s="88"/>
      <c r="H361" s="88"/>
      <c r="I361" s="88"/>
      <c r="J361" s="88"/>
      <c r="K361" s="88"/>
      <c r="L361" s="88"/>
      <c r="M361" s="88"/>
    </row>
    <row r="362" spans="1:13" ht="57" x14ac:dyDescent="0.25">
      <c r="A362" s="74" t="s">
        <v>52</v>
      </c>
      <c r="B362" s="5" t="s">
        <v>13</v>
      </c>
      <c r="C362" s="10">
        <v>82900</v>
      </c>
      <c r="D362" s="10">
        <v>82900</v>
      </c>
      <c r="E362" s="30">
        <f>D362/C362*100</f>
        <v>100</v>
      </c>
      <c r="F362" s="3"/>
      <c r="G362" s="3"/>
      <c r="H362" s="22"/>
      <c r="I362" s="3"/>
      <c r="J362" s="3"/>
      <c r="K362" s="3"/>
      <c r="L362" s="21">
        <v>100</v>
      </c>
      <c r="M362" s="3"/>
    </row>
    <row r="363" spans="1:13" x14ac:dyDescent="0.25">
      <c r="A363" s="4" t="s">
        <v>12</v>
      </c>
      <c r="B363" s="78"/>
      <c r="C363" s="29"/>
      <c r="D363" s="29"/>
      <c r="E363" s="29"/>
      <c r="F363" s="5"/>
      <c r="G363" s="5"/>
      <c r="H363" s="21"/>
      <c r="I363" s="5"/>
      <c r="J363" s="5"/>
      <c r="K363" s="5"/>
      <c r="L363" s="5"/>
      <c r="M363" s="3"/>
    </row>
    <row r="364" spans="1:13" ht="45" x14ac:dyDescent="0.25">
      <c r="A364" s="5" t="s">
        <v>382</v>
      </c>
      <c r="B364" s="28" t="s">
        <v>10</v>
      </c>
      <c r="C364" s="29"/>
      <c r="D364" s="29"/>
      <c r="E364" s="29"/>
      <c r="F364" s="5">
        <v>31</v>
      </c>
      <c r="G364" s="5">
        <v>31</v>
      </c>
      <c r="H364" s="21">
        <v>100</v>
      </c>
      <c r="I364" s="5"/>
      <c r="J364" s="5"/>
      <c r="K364" s="5"/>
      <c r="L364" s="5"/>
      <c r="M364" s="3"/>
    </row>
    <row r="365" spans="1:13" ht="30" x14ac:dyDescent="0.25">
      <c r="A365" s="78" t="s">
        <v>51</v>
      </c>
      <c r="B365" s="28" t="s">
        <v>10</v>
      </c>
      <c r="C365" s="3"/>
      <c r="D365" s="3"/>
      <c r="E365" s="27"/>
      <c r="F365" s="17">
        <v>1</v>
      </c>
      <c r="G365" s="17">
        <v>1</v>
      </c>
      <c r="H365" s="22">
        <f>G365/F365*100</f>
        <v>100</v>
      </c>
      <c r="I365" s="3"/>
      <c r="J365" s="3"/>
      <c r="K365" s="3"/>
      <c r="L365" s="3"/>
      <c r="M365" s="3"/>
    </row>
    <row r="366" spans="1:13" ht="71.25" x14ac:dyDescent="0.25">
      <c r="A366" s="74" t="s">
        <v>50</v>
      </c>
      <c r="B366" s="5" t="s">
        <v>13</v>
      </c>
      <c r="C366" s="10">
        <v>3083748</v>
      </c>
      <c r="D366" s="10">
        <v>3083747.8</v>
      </c>
      <c r="E366" s="30">
        <f>D366/C366*100</f>
        <v>99.999993514385736</v>
      </c>
      <c r="F366" s="3"/>
      <c r="G366" s="3"/>
      <c r="H366" s="22"/>
      <c r="I366" s="3"/>
      <c r="J366" s="3"/>
      <c r="K366" s="3"/>
      <c r="L366" s="21">
        <v>100</v>
      </c>
      <c r="M366" s="3"/>
    </row>
    <row r="367" spans="1:13" x14ac:dyDescent="0.25">
      <c r="A367" s="4" t="s">
        <v>12</v>
      </c>
      <c r="B367" s="78"/>
      <c r="C367" s="29"/>
      <c r="D367" s="29"/>
      <c r="E367" s="29"/>
      <c r="F367" s="5"/>
      <c r="G367" s="5"/>
      <c r="H367" s="21"/>
      <c r="I367" s="5"/>
      <c r="J367" s="5"/>
      <c r="K367" s="5"/>
      <c r="L367" s="5"/>
      <c r="M367" s="3"/>
    </row>
    <row r="368" spans="1:13" ht="30" x14ac:dyDescent="0.25">
      <c r="A368" s="5" t="s">
        <v>383</v>
      </c>
      <c r="B368" s="78" t="s">
        <v>18</v>
      </c>
      <c r="C368" s="29"/>
      <c r="D368" s="29"/>
      <c r="E368" s="29"/>
      <c r="F368" s="5">
        <v>67</v>
      </c>
      <c r="G368" s="5">
        <v>67</v>
      </c>
      <c r="H368" s="21">
        <v>100</v>
      </c>
      <c r="I368" s="5"/>
      <c r="J368" s="5"/>
      <c r="K368" s="5"/>
      <c r="L368" s="5"/>
      <c r="M368" s="3"/>
    </row>
    <row r="369" spans="1:13" x14ac:dyDescent="0.25">
      <c r="A369" s="78" t="s">
        <v>384</v>
      </c>
      <c r="B369" s="28" t="s">
        <v>18</v>
      </c>
      <c r="C369" s="3"/>
      <c r="D369" s="3"/>
      <c r="E369" s="27"/>
      <c r="F369" s="17">
        <v>1</v>
      </c>
      <c r="G369" s="17">
        <v>1</v>
      </c>
      <c r="H369" s="22">
        <f>G369/F369*100</f>
        <v>100</v>
      </c>
      <c r="I369" s="3"/>
      <c r="J369" s="3"/>
      <c r="K369" s="3"/>
      <c r="L369" s="3"/>
      <c r="M369" s="3"/>
    </row>
    <row r="370" spans="1:13" ht="114" x14ac:dyDescent="0.25">
      <c r="A370" s="74" t="s">
        <v>385</v>
      </c>
      <c r="B370" s="5" t="s">
        <v>13</v>
      </c>
      <c r="C370" s="10">
        <v>1748987.2</v>
      </c>
      <c r="D370" s="10">
        <v>1748987.2</v>
      </c>
      <c r="E370" s="30">
        <f>D370/C370*100</f>
        <v>100</v>
      </c>
      <c r="F370" s="75"/>
      <c r="G370" s="75"/>
      <c r="H370" s="35"/>
      <c r="I370" s="75"/>
      <c r="J370" s="75"/>
      <c r="K370" s="75"/>
      <c r="L370" s="21">
        <v>100</v>
      </c>
      <c r="M370" s="75"/>
    </row>
    <row r="371" spans="1:13" x14ac:dyDescent="0.25">
      <c r="A371" s="4" t="s">
        <v>12</v>
      </c>
      <c r="B371" s="75"/>
      <c r="C371" s="75"/>
      <c r="D371" s="75"/>
      <c r="E371" s="34"/>
      <c r="F371" s="75"/>
      <c r="G371" s="75"/>
      <c r="H371" s="35"/>
      <c r="I371" s="75"/>
      <c r="J371" s="75"/>
      <c r="K371" s="75"/>
      <c r="L371" s="75"/>
      <c r="M371" s="75"/>
    </row>
    <row r="372" spans="1:13" ht="30" x14ac:dyDescent="0.25">
      <c r="A372" s="5" t="s">
        <v>383</v>
      </c>
      <c r="B372" s="77" t="s">
        <v>18</v>
      </c>
      <c r="C372" s="75"/>
      <c r="D372" s="75"/>
      <c r="E372" s="34"/>
      <c r="F372" s="3">
        <v>66</v>
      </c>
      <c r="G372" s="3">
        <v>66</v>
      </c>
      <c r="H372" s="22">
        <f>G372/F372*100</f>
        <v>100</v>
      </c>
      <c r="I372" s="75"/>
      <c r="J372" s="75"/>
      <c r="K372" s="75"/>
      <c r="L372" s="75"/>
      <c r="M372" s="75"/>
    </row>
    <row r="373" spans="1:13" ht="114" x14ac:dyDescent="0.25">
      <c r="A373" s="74" t="s">
        <v>49</v>
      </c>
      <c r="B373" s="5" t="s">
        <v>13</v>
      </c>
      <c r="C373" s="10">
        <v>329050.8</v>
      </c>
      <c r="D373" s="10">
        <v>329050.8</v>
      </c>
      <c r="E373" s="30">
        <f>D373/C373*100</f>
        <v>100</v>
      </c>
      <c r="F373" s="75"/>
      <c r="G373" s="75"/>
      <c r="H373" s="35"/>
      <c r="I373" s="75"/>
      <c r="J373" s="75"/>
      <c r="K373" s="75"/>
      <c r="L373" s="21">
        <v>100</v>
      </c>
      <c r="M373" s="75"/>
    </row>
    <row r="374" spans="1:13" x14ac:dyDescent="0.25">
      <c r="A374" s="4" t="s">
        <v>12</v>
      </c>
      <c r="B374" s="75"/>
      <c r="C374" s="75"/>
      <c r="D374" s="75"/>
      <c r="E374" s="34"/>
      <c r="F374" s="75"/>
      <c r="G374" s="75"/>
      <c r="H374" s="35"/>
      <c r="I374" s="75"/>
      <c r="J374" s="75"/>
      <c r="K374" s="75"/>
      <c r="L374" s="75"/>
      <c r="M374" s="75"/>
    </row>
    <row r="375" spans="1:13" x14ac:dyDescent="0.25">
      <c r="A375" s="78" t="s">
        <v>73</v>
      </c>
      <c r="B375" s="28" t="s">
        <v>10</v>
      </c>
      <c r="C375" s="75"/>
      <c r="D375" s="75"/>
      <c r="E375" s="34"/>
      <c r="F375" s="3">
        <v>1</v>
      </c>
      <c r="G375" s="3">
        <v>1</v>
      </c>
      <c r="H375" s="22">
        <f>G375/F375*100</f>
        <v>100</v>
      </c>
      <c r="I375" s="75"/>
      <c r="J375" s="75"/>
      <c r="K375" s="75"/>
      <c r="L375" s="75"/>
      <c r="M375" s="75"/>
    </row>
    <row r="376" spans="1:13" ht="85.5" x14ac:dyDescent="0.25">
      <c r="A376" s="74" t="s">
        <v>386</v>
      </c>
      <c r="B376" s="5" t="s">
        <v>13</v>
      </c>
      <c r="C376" s="10">
        <v>100000</v>
      </c>
      <c r="D376" s="10">
        <v>100000</v>
      </c>
      <c r="E376" s="30">
        <f>D376/C376*100</f>
        <v>100</v>
      </c>
      <c r="F376" s="75"/>
      <c r="G376" s="75"/>
      <c r="H376" s="35"/>
      <c r="I376" s="75"/>
      <c r="J376" s="75"/>
      <c r="K376" s="75"/>
      <c r="L376" s="21">
        <v>100</v>
      </c>
      <c r="M376" s="75"/>
    </row>
    <row r="377" spans="1:13" x14ac:dyDescent="0.25">
      <c r="A377" s="4" t="s">
        <v>12</v>
      </c>
      <c r="B377" s="75"/>
      <c r="C377" s="75"/>
      <c r="D377" s="75"/>
      <c r="E377" s="34"/>
      <c r="F377" s="75"/>
      <c r="G377" s="75"/>
      <c r="H377" s="35"/>
      <c r="I377" s="75"/>
      <c r="J377" s="75"/>
      <c r="K377" s="75"/>
      <c r="L377" s="75"/>
      <c r="M377" s="75"/>
    </row>
    <row r="378" spans="1:13" x14ac:dyDescent="0.25">
      <c r="A378" s="17" t="s">
        <v>387</v>
      </c>
      <c r="B378" s="77" t="s">
        <v>18</v>
      </c>
      <c r="C378" s="75"/>
      <c r="D378" s="75"/>
      <c r="E378" s="34"/>
      <c r="F378" s="3">
        <v>1</v>
      </c>
      <c r="G378" s="3">
        <v>1</v>
      </c>
      <c r="H378" s="22">
        <f>G378/F378*100</f>
        <v>100</v>
      </c>
      <c r="I378" s="75"/>
      <c r="J378" s="75"/>
      <c r="K378" s="75"/>
      <c r="L378" s="75"/>
      <c r="M378" s="75"/>
    </row>
    <row r="379" spans="1:13" x14ac:dyDescent="0.25">
      <c r="A379" s="82" t="s">
        <v>47</v>
      </c>
      <c r="B379" s="82"/>
      <c r="C379" s="82"/>
      <c r="D379" s="82"/>
      <c r="E379" s="82"/>
      <c r="F379" s="82"/>
      <c r="G379" s="82"/>
      <c r="H379" s="82"/>
      <c r="I379" s="82"/>
      <c r="J379" s="82"/>
      <c r="K379" s="82"/>
      <c r="L379" s="82"/>
      <c r="M379" s="82"/>
    </row>
    <row r="380" spans="1:13" ht="71.25" x14ac:dyDescent="0.25">
      <c r="A380" s="74" t="s">
        <v>46</v>
      </c>
      <c r="B380" s="5" t="s">
        <v>13</v>
      </c>
      <c r="C380" s="10">
        <v>19240739</v>
      </c>
      <c r="D380" s="10">
        <v>19237946.5</v>
      </c>
      <c r="E380" s="33">
        <f>D380/C380*100</f>
        <v>99.98548652419224</v>
      </c>
      <c r="F380" s="3"/>
      <c r="G380" s="3"/>
      <c r="H380" s="22"/>
      <c r="I380" s="3"/>
      <c r="J380" s="3"/>
      <c r="K380" s="3"/>
      <c r="L380" s="21">
        <f>(107.6+100)/2</f>
        <v>103.8</v>
      </c>
      <c r="M380" s="3"/>
    </row>
    <row r="381" spans="1:13" ht="30" x14ac:dyDescent="0.25">
      <c r="A381" s="4" t="s">
        <v>45</v>
      </c>
      <c r="B381" s="3"/>
      <c r="C381" s="29"/>
      <c r="D381" s="29"/>
      <c r="E381" s="29"/>
      <c r="F381" s="5"/>
      <c r="G381" s="5"/>
      <c r="H381" s="21"/>
      <c r="I381" s="5"/>
      <c r="J381" s="5"/>
      <c r="K381" s="5"/>
      <c r="L381" s="5"/>
      <c r="M381" s="3"/>
    </row>
    <row r="382" spans="1:13" ht="30" x14ac:dyDescent="0.25">
      <c r="A382" s="91" t="s">
        <v>44</v>
      </c>
      <c r="B382" s="32"/>
      <c r="C382" s="3"/>
      <c r="D382" s="3"/>
      <c r="E382" s="27"/>
      <c r="F382" s="3"/>
      <c r="G382" s="3"/>
      <c r="H382" s="22"/>
      <c r="I382" s="3"/>
      <c r="J382" s="3"/>
      <c r="K382" s="3"/>
      <c r="L382" s="3"/>
      <c r="M382" s="3"/>
    </row>
    <row r="383" spans="1:13" x14ac:dyDescent="0.25">
      <c r="A383" s="92" t="s">
        <v>388</v>
      </c>
      <c r="B383" s="32" t="s">
        <v>43</v>
      </c>
      <c r="C383" s="3"/>
      <c r="D383" s="3"/>
      <c r="E383" s="27"/>
      <c r="F383" s="3"/>
      <c r="G383" s="3"/>
      <c r="H383" s="22"/>
      <c r="I383" s="1">
        <v>4.49</v>
      </c>
      <c r="J383" s="1">
        <v>4.2</v>
      </c>
      <c r="K383" s="22">
        <f>I383/J383*100</f>
        <v>106.9047619047619</v>
      </c>
      <c r="L383" s="3"/>
      <c r="M383" s="83" t="s">
        <v>390</v>
      </c>
    </row>
    <row r="384" spans="1:13" x14ac:dyDescent="0.25">
      <c r="A384" s="92" t="s">
        <v>389</v>
      </c>
      <c r="B384" s="32" t="s">
        <v>43</v>
      </c>
      <c r="C384" s="3"/>
      <c r="D384" s="3"/>
      <c r="E384" s="27"/>
      <c r="F384" s="3"/>
      <c r="G384" s="3"/>
      <c r="H384" s="22"/>
      <c r="I384" s="1">
        <v>2.4900000000000002</v>
      </c>
      <c r="J384" s="2">
        <v>2.2999999999999998</v>
      </c>
      <c r="K384" s="22">
        <f>I384/J384*100</f>
        <v>108.2608695652174</v>
      </c>
      <c r="L384" s="3"/>
      <c r="M384" s="83"/>
    </row>
    <row r="385" spans="1:13" ht="71.25" x14ac:dyDescent="0.25">
      <c r="A385" s="74" t="s">
        <v>42</v>
      </c>
      <c r="B385" s="5" t="s">
        <v>13</v>
      </c>
      <c r="C385" s="10">
        <v>1167120.8999999999</v>
      </c>
      <c r="D385" s="10">
        <v>1167060.5</v>
      </c>
      <c r="E385" s="31">
        <f>D385/C385*100</f>
        <v>99.99482487204196</v>
      </c>
      <c r="F385" s="3"/>
      <c r="G385" s="3"/>
      <c r="H385" s="22"/>
      <c r="I385" s="3"/>
      <c r="J385" s="3"/>
      <c r="K385" s="3"/>
      <c r="L385" s="3"/>
      <c r="M385" s="3"/>
    </row>
    <row r="386" spans="1:13" x14ac:dyDescent="0.25">
      <c r="A386" s="4" t="s">
        <v>12</v>
      </c>
      <c r="B386" s="3"/>
      <c r="C386" s="29"/>
      <c r="D386" s="29"/>
      <c r="E386" s="29"/>
      <c r="F386" s="5"/>
      <c r="G386" s="5"/>
      <c r="H386" s="21"/>
      <c r="I386" s="5"/>
      <c r="J386" s="5"/>
      <c r="K386" s="5"/>
      <c r="L386" s="5"/>
      <c r="M386" s="3"/>
    </row>
    <row r="387" spans="1:13" x14ac:dyDescent="0.25">
      <c r="A387" s="78" t="s">
        <v>41</v>
      </c>
      <c r="B387" s="28" t="s">
        <v>18</v>
      </c>
      <c r="C387" s="3"/>
      <c r="D387" s="3"/>
      <c r="E387" s="27"/>
      <c r="F387" s="3">
        <v>1030</v>
      </c>
      <c r="G387" s="3">
        <v>1030</v>
      </c>
      <c r="H387" s="22">
        <f>G387/F387*100</f>
        <v>100</v>
      </c>
      <c r="I387" s="3"/>
      <c r="J387" s="3"/>
      <c r="K387" s="3"/>
      <c r="L387" s="3"/>
      <c r="M387" s="3"/>
    </row>
    <row r="388" spans="1:13" ht="85.5" x14ac:dyDescent="0.25">
      <c r="A388" s="74" t="s">
        <v>40</v>
      </c>
      <c r="B388" s="5" t="s">
        <v>13</v>
      </c>
      <c r="C388" s="10">
        <v>149529.1</v>
      </c>
      <c r="D388" s="10">
        <v>149526.6</v>
      </c>
      <c r="E388" s="31">
        <f>D388/C388*100</f>
        <v>99.998328084633698</v>
      </c>
      <c r="F388" s="3"/>
      <c r="G388" s="3"/>
      <c r="H388" s="22"/>
      <c r="I388" s="3"/>
      <c r="J388" s="3"/>
      <c r="K388" s="3"/>
      <c r="L388" s="3"/>
      <c r="M388" s="3"/>
    </row>
    <row r="389" spans="1:13" x14ac:dyDescent="0.25">
      <c r="A389" s="4" t="s">
        <v>12</v>
      </c>
      <c r="B389" s="3"/>
      <c r="C389" s="29"/>
      <c r="D389" s="29"/>
      <c r="E389" s="29"/>
      <c r="F389" s="5"/>
      <c r="G389" s="5"/>
      <c r="H389" s="21"/>
      <c r="I389" s="5"/>
      <c r="J389" s="5"/>
      <c r="K389" s="5"/>
      <c r="L389" s="5"/>
      <c r="M389" s="3"/>
    </row>
    <row r="390" spans="1:13" ht="30" x14ac:dyDescent="0.25">
      <c r="A390" s="78" t="s">
        <v>39</v>
      </c>
      <c r="B390" s="28" t="s">
        <v>18</v>
      </c>
      <c r="C390" s="3"/>
      <c r="D390" s="3"/>
      <c r="E390" s="27"/>
      <c r="F390" s="2">
        <v>62</v>
      </c>
      <c r="G390" s="2">
        <v>62</v>
      </c>
      <c r="H390" s="22">
        <f t="shared" ref="H390:H398" si="22">G390/F390*100</f>
        <v>100</v>
      </c>
      <c r="I390" s="3"/>
      <c r="J390" s="3"/>
      <c r="K390" s="3"/>
      <c r="L390" s="3"/>
      <c r="M390" s="3"/>
    </row>
    <row r="391" spans="1:13" ht="30" x14ac:dyDescent="0.25">
      <c r="A391" s="78" t="s">
        <v>38</v>
      </c>
      <c r="B391" s="28" t="s">
        <v>18</v>
      </c>
      <c r="C391" s="3"/>
      <c r="D391" s="3"/>
      <c r="E391" s="27"/>
      <c r="F391" s="2">
        <v>90</v>
      </c>
      <c r="G391" s="2">
        <v>90</v>
      </c>
      <c r="H391" s="22">
        <f t="shared" si="22"/>
        <v>100</v>
      </c>
      <c r="I391" s="3"/>
      <c r="J391" s="3"/>
      <c r="K391" s="3"/>
      <c r="L391" s="3"/>
      <c r="M391" s="3"/>
    </row>
    <row r="392" spans="1:13" ht="30" x14ac:dyDescent="0.25">
      <c r="A392" s="78" t="s">
        <v>37</v>
      </c>
      <c r="B392" s="28" t="s">
        <v>18</v>
      </c>
      <c r="C392" s="3"/>
      <c r="D392" s="3"/>
      <c r="E392" s="27"/>
      <c r="F392" s="2">
        <v>2586</v>
      </c>
      <c r="G392" s="2">
        <v>2586</v>
      </c>
      <c r="H392" s="22">
        <f t="shared" si="22"/>
        <v>100</v>
      </c>
      <c r="I392" s="3"/>
      <c r="J392" s="3"/>
      <c r="K392" s="3"/>
      <c r="L392" s="3"/>
      <c r="M392" s="3"/>
    </row>
    <row r="393" spans="1:13" ht="60" x14ac:dyDescent="0.25">
      <c r="A393" s="78" t="s">
        <v>36</v>
      </c>
      <c r="B393" s="28" t="s">
        <v>18</v>
      </c>
      <c r="C393" s="3"/>
      <c r="D393" s="3"/>
      <c r="E393" s="27"/>
      <c r="F393" s="2">
        <v>1</v>
      </c>
      <c r="G393" s="2">
        <v>1</v>
      </c>
      <c r="H393" s="22">
        <f t="shared" si="22"/>
        <v>100</v>
      </c>
      <c r="I393" s="3"/>
      <c r="J393" s="3"/>
      <c r="K393" s="3"/>
      <c r="L393" s="3"/>
      <c r="M393" s="3"/>
    </row>
    <row r="394" spans="1:13" ht="60" x14ac:dyDescent="0.25">
      <c r="A394" s="78" t="s">
        <v>391</v>
      </c>
      <c r="B394" s="28" t="s">
        <v>18</v>
      </c>
      <c r="C394" s="3"/>
      <c r="D394" s="3"/>
      <c r="E394" s="27"/>
      <c r="F394" s="2">
        <v>32</v>
      </c>
      <c r="G394" s="2">
        <v>32</v>
      </c>
      <c r="H394" s="22">
        <f t="shared" si="22"/>
        <v>100</v>
      </c>
      <c r="I394" s="3"/>
      <c r="J394" s="3"/>
      <c r="K394" s="3"/>
      <c r="L394" s="3"/>
      <c r="M394" s="3"/>
    </row>
    <row r="395" spans="1:13" ht="60" x14ac:dyDescent="0.25">
      <c r="A395" s="78" t="s">
        <v>35</v>
      </c>
      <c r="B395" s="28" t="s">
        <v>18</v>
      </c>
      <c r="C395" s="3"/>
      <c r="D395" s="3"/>
      <c r="E395" s="27"/>
      <c r="F395" s="2">
        <v>38</v>
      </c>
      <c r="G395" s="2">
        <v>38</v>
      </c>
      <c r="H395" s="22">
        <f t="shared" si="22"/>
        <v>100</v>
      </c>
      <c r="I395" s="3"/>
      <c r="J395" s="3"/>
      <c r="K395" s="3"/>
      <c r="L395" s="3"/>
      <c r="M395" s="3"/>
    </row>
    <row r="396" spans="1:13" ht="30" x14ac:dyDescent="0.25">
      <c r="A396" s="78" t="s">
        <v>392</v>
      </c>
      <c r="B396" s="28" t="s">
        <v>18</v>
      </c>
      <c r="C396" s="3"/>
      <c r="D396" s="3"/>
      <c r="E396" s="27"/>
      <c r="F396" s="2">
        <v>1</v>
      </c>
      <c r="G396" s="2">
        <v>1</v>
      </c>
      <c r="H396" s="22">
        <f t="shared" si="22"/>
        <v>100</v>
      </c>
      <c r="I396" s="3"/>
      <c r="J396" s="3"/>
      <c r="K396" s="3"/>
      <c r="L396" s="3"/>
      <c r="M396" s="3"/>
    </row>
    <row r="397" spans="1:13" ht="30" x14ac:dyDescent="0.25">
      <c r="A397" s="78" t="s">
        <v>393</v>
      </c>
      <c r="B397" s="28" t="s">
        <v>18</v>
      </c>
      <c r="C397" s="3"/>
      <c r="D397" s="3"/>
      <c r="E397" s="27"/>
      <c r="F397" s="2">
        <v>3</v>
      </c>
      <c r="G397" s="2">
        <v>3</v>
      </c>
      <c r="H397" s="22">
        <f t="shared" si="22"/>
        <v>100</v>
      </c>
      <c r="I397" s="3"/>
      <c r="J397" s="3"/>
      <c r="K397" s="3"/>
      <c r="L397" s="3"/>
      <c r="M397" s="3"/>
    </row>
    <row r="398" spans="1:13" ht="45" x14ac:dyDescent="0.25">
      <c r="A398" s="78" t="s">
        <v>34</v>
      </c>
      <c r="B398" s="28" t="s">
        <v>18</v>
      </c>
      <c r="C398" s="3"/>
      <c r="D398" s="3"/>
      <c r="E398" s="27"/>
      <c r="F398" s="2">
        <v>4800</v>
      </c>
      <c r="G398" s="2">
        <v>4800</v>
      </c>
      <c r="H398" s="22">
        <f t="shared" si="22"/>
        <v>100</v>
      </c>
      <c r="I398" s="3"/>
      <c r="J398" s="3"/>
      <c r="K398" s="3"/>
      <c r="L398" s="3"/>
      <c r="M398" s="3"/>
    </row>
    <row r="399" spans="1:13" ht="99.75" x14ac:dyDescent="0.25">
      <c r="A399" s="74" t="s">
        <v>33</v>
      </c>
      <c r="B399" s="5" t="s">
        <v>13</v>
      </c>
      <c r="C399" s="10">
        <v>3582302.2</v>
      </c>
      <c r="D399" s="10">
        <v>3582301.4</v>
      </c>
      <c r="E399" s="30">
        <f>D399/C399*100</f>
        <v>99.999977667992383</v>
      </c>
      <c r="F399" s="3"/>
      <c r="G399" s="3"/>
      <c r="H399" s="22"/>
      <c r="I399" s="3"/>
      <c r="J399" s="3"/>
      <c r="K399" s="3"/>
      <c r="L399" s="3"/>
      <c r="M399" s="3"/>
    </row>
    <row r="400" spans="1:13" x14ac:dyDescent="0.25">
      <c r="A400" s="4" t="s">
        <v>12</v>
      </c>
      <c r="B400" s="3"/>
      <c r="C400" s="29"/>
      <c r="D400" s="29"/>
      <c r="E400" s="29"/>
      <c r="F400" s="5"/>
      <c r="G400" s="5"/>
      <c r="H400" s="21"/>
      <c r="I400" s="5"/>
      <c r="J400" s="5"/>
      <c r="K400" s="5"/>
      <c r="L400" s="5"/>
      <c r="M400" s="3"/>
    </row>
    <row r="401" spans="1:13" ht="45" x14ac:dyDescent="0.25">
      <c r="A401" s="5" t="s">
        <v>394</v>
      </c>
      <c r="B401" s="3" t="s">
        <v>18</v>
      </c>
      <c r="C401" s="29"/>
      <c r="D401" s="29"/>
      <c r="E401" s="29"/>
      <c r="F401" s="5">
        <v>1</v>
      </c>
      <c r="G401" s="5">
        <v>1</v>
      </c>
      <c r="H401" s="21">
        <v>100</v>
      </c>
      <c r="I401" s="5"/>
      <c r="J401" s="5"/>
      <c r="K401" s="5"/>
      <c r="L401" s="5"/>
      <c r="M401" s="3"/>
    </row>
    <row r="402" spans="1:13" ht="30" x14ac:dyDescent="0.25">
      <c r="A402" s="5" t="s">
        <v>29</v>
      </c>
      <c r="B402" s="3" t="s">
        <v>18</v>
      </c>
      <c r="C402" s="29"/>
      <c r="D402" s="29"/>
      <c r="E402" s="29"/>
      <c r="F402" s="5">
        <v>36</v>
      </c>
      <c r="G402" s="5">
        <v>36</v>
      </c>
      <c r="H402" s="21">
        <v>100</v>
      </c>
      <c r="I402" s="5"/>
      <c r="J402" s="5"/>
      <c r="K402" s="5"/>
      <c r="L402" s="5"/>
      <c r="M402" s="3"/>
    </row>
    <row r="403" spans="1:13" ht="30" x14ac:dyDescent="0.25">
      <c r="A403" s="78" t="s">
        <v>32</v>
      </c>
      <c r="B403" s="28" t="s">
        <v>18</v>
      </c>
      <c r="C403" s="3"/>
      <c r="D403" s="3"/>
      <c r="E403" s="27"/>
      <c r="F403" s="3">
        <v>84</v>
      </c>
      <c r="G403" s="3">
        <v>84</v>
      </c>
      <c r="H403" s="22">
        <f>G403/F403*100</f>
        <v>100</v>
      </c>
      <c r="I403" s="3"/>
      <c r="J403" s="3"/>
      <c r="K403" s="3"/>
      <c r="L403" s="3"/>
      <c r="M403" s="3"/>
    </row>
    <row r="404" spans="1:13" ht="85.5" x14ac:dyDescent="0.25">
      <c r="A404" s="74" t="s">
        <v>31</v>
      </c>
      <c r="B404" s="5" t="s">
        <v>13</v>
      </c>
      <c r="C404" s="10">
        <v>1071840.7</v>
      </c>
      <c r="D404" s="10">
        <v>1071135.8999999999</v>
      </c>
      <c r="E404" s="30">
        <f>D404/C404*100</f>
        <v>99.934243959946656</v>
      </c>
      <c r="F404" s="3"/>
      <c r="G404" s="3"/>
      <c r="H404" s="22"/>
      <c r="I404" s="3"/>
      <c r="J404" s="3"/>
      <c r="K404" s="3"/>
      <c r="L404" s="3"/>
      <c r="M404" s="3"/>
    </row>
    <row r="405" spans="1:13" x14ac:dyDescent="0.25">
      <c r="A405" s="4" t="s">
        <v>12</v>
      </c>
      <c r="B405" s="3"/>
      <c r="C405" s="29"/>
      <c r="D405" s="29"/>
      <c r="E405" s="29"/>
      <c r="F405" s="5"/>
      <c r="G405" s="5"/>
      <c r="H405" s="21"/>
      <c r="I405" s="5"/>
      <c r="J405" s="5"/>
      <c r="K405" s="5"/>
      <c r="L405" s="5"/>
      <c r="M405" s="3"/>
    </row>
    <row r="406" spans="1:13" ht="30" x14ac:dyDescent="0.25">
      <c r="A406" s="78" t="s">
        <v>30</v>
      </c>
      <c r="B406" s="28" t="s">
        <v>10</v>
      </c>
      <c r="C406" s="29"/>
      <c r="D406" s="29"/>
      <c r="E406" s="29"/>
      <c r="F406" s="17">
        <v>103</v>
      </c>
      <c r="G406" s="17">
        <v>103</v>
      </c>
      <c r="H406" s="22">
        <f>G406/F406*100</f>
        <v>100</v>
      </c>
      <c r="I406" s="5"/>
      <c r="J406" s="5"/>
      <c r="K406" s="5"/>
      <c r="L406" s="5"/>
      <c r="M406" s="3"/>
    </row>
    <row r="407" spans="1:13" ht="30" x14ac:dyDescent="0.25">
      <c r="A407" s="78" t="s">
        <v>29</v>
      </c>
      <c r="B407" s="28" t="s">
        <v>10</v>
      </c>
      <c r="C407" s="29"/>
      <c r="D407" s="29"/>
      <c r="E407" s="29"/>
      <c r="F407" s="17">
        <v>69</v>
      </c>
      <c r="G407" s="17">
        <v>69</v>
      </c>
      <c r="H407" s="22">
        <f>G407/F407*100</f>
        <v>100</v>
      </c>
      <c r="I407" s="5"/>
      <c r="J407" s="5"/>
      <c r="K407" s="5"/>
      <c r="L407" s="5"/>
      <c r="M407" s="3"/>
    </row>
    <row r="408" spans="1:13" ht="30" x14ac:dyDescent="0.25">
      <c r="A408" s="78" t="s">
        <v>28</v>
      </c>
      <c r="B408" s="28" t="s">
        <v>10</v>
      </c>
      <c r="C408" s="29"/>
      <c r="D408" s="29"/>
      <c r="E408" s="29"/>
      <c r="F408" s="17">
        <v>6</v>
      </c>
      <c r="G408" s="17">
        <v>6</v>
      </c>
      <c r="H408" s="22">
        <f t="shared" ref="H408:H409" si="23">G408/F408*100</f>
        <v>100</v>
      </c>
      <c r="I408" s="5"/>
      <c r="J408" s="5"/>
      <c r="K408" s="5"/>
      <c r="L408" s="5"/>
      <c r="M408" s="3"/>
    </row>
    <row r="409" spans="1:13" x14ac:dyDescent="0.25">
      <c r="A409" s="78" t="s">
        <v>395</v>
      </c>
      <c r="B409" s="28" t="s">
        <v>10</v>
      </c>
      <c r="C409" s="3"/>
      <c r="D409" s="3"/>
      <c r="E409" s="27"/>
      <c r="F409" s="17">
        <v>138</v>
      </c>
      <c r="G409" s="17">
        <v>138</v>
      </c>
      <c r="H409" s="22">
        <f t="shared" si="23"/>
        <v>100</v>
      </c>
      <c r="I409" s="3"/>
      <c r="J409" s="3"/>
      <c r="K409" s="3"/>
      <c r="L409" s="3"/>
      <c r="M409" s="3"/>
    </row>
    <row r="410" spans="1:13" ht="30" x14ac:dyDescent="0.25">
      <c r="A410" s="78" t="s">
        <v>27</v>
      </c>
      <c r="B410" s="28" t="s">
        <v>10</v>
      </c>
      <c r="C410" s="3"/>
      <c r="D410" s="3"/>
      <c r="E410" s="27"/>
      <c r="F410" s="17">
        <v>808</v>
      </c>
      <c r="G410" s="17">
        <v>808</v>
      </c>
      <c r="H410" s="22">
        <f>G410/F410*100</f>
        <v>100</v>
      </c>
      <c r="I410" s="3"/>
      <c r="J410" s="3"/>
      <c r="K410" s="3"/>
      <c r="L410" s="3"/>
      <c r="M410" s="78"/>
    </row>
    <row r="411" spans="1:13" ht="42.75" x14ac:dyDescent="0.25">
      <c r="A411" s="74" t="s">
        <v>26</v>
      </c>
      <c r="B411" s="5" t="s">
        <v>13</v>
      </c>
      <c r="C411" s="10">
        <v>13269946.1</v>
      </c>
      <c r="D411" s="10">
        <v>13267922.1</v>
      </c>
      <c r="E411" s="30">
        <f>D411/C411*100</f>
        <v>99.984747488914067</v>
      </c>
      <c r="F411" s="3"/>
      <c r="G411" s="3"/>
      <c r="H411" s="22"/>
      <c r="I411" s="3"/>
      <c r="J411" s="3"/>
      <c r="K411" s="3"/>
      <c r="L411" s="3"/>
      <c r="M411" s="3"/>
    </row>
    <row r="412" spans="1:13" x14ac:dyDescent="0.25">
      <c r="A412" s="4" t="s">
        <v>12</v>
      </c>
      <c r="B412" s="3"/>
      <c r="C412" s="29"/>
      <c r="D412" s="29"/>
      <c r="E412" s="29"/>
      <c r="F412" s="5"/>
      <c r="G412" s="5"/>
      <c r="H412" s="21"/>
      <c r="I412" s="5"/>
      <c r="J412" s="5"/>
      <c r="K412" s="5"/>
      <c r="L412" s="5"/>
      <c r="M412" s="3"/>
    </row>
    <row r="413" spans="1:13" ht="90" x14ac:dyDescent="0.25">
      <c r="A413" s="78" t="s">
        <v>25</v>
      </c>
      <c r="B413" s="28" t="s">
        <v>10</v>
      </c>
      <c r="C413" s="29"/>
      <c r="D413" s="29"/>
      <c r="E413" s="29"/>
      <c r="F413" s="17">
        <v>3</v>
      </c>
      <c r="G413" s="17">
        <v>3</v>
      </c>
      <c r="H413" s="22">
        <f>G413/F413*100</f>
        <v>100</v>
      </c>
      <c r="I413" s="5"/>
      <c r="J413" s="5"/>
      <c r="K413" s="5"/>
      <c r="L413" s="5"/>
      <c r="M413" s="3"/>
    </row>
    <row r="414" spans="1:13" ht="30" x14ac:dyDescent="0.25">
      <c r="A414" s="78" t="s">
        <v>24</v>
      </c>
      <c r="B414" s="28" t="s">
        <v>10</v>
      </c>
      <c r="C414" s="29"/>
      <c r="D414" s="29"/>
      <c r="E414" s="29"/>
      <c r="F414" s="17">
        <v>45</v>
      </c>
      <c r="G414" s="17">
        <v>45</v>
      </c>
      <c r="H414" s="22">
        <f>G414/F414*100</f>
        <v>100</v>
      </c>
      <c r="I414" s="5"/>
      <c r="J414" s="5"/>
      <c r="K414" s="5"/>
      <c r="L414" s="5"/>
      <c r="M414" s="3"/>
    </row>
    <row r="415" spans="1:13" ht="57" x14ac:dyDescent="0.25">
      <c r="A415" s="74" t="s">
        <v>97</v>
      </c>
      <c r="B415" s="5" t="s">
        <v>13</v>
      </c>
      <c r="C415" s="10">
        <v>2503936</v>
      </c>
      <c r="D415" s="10">
        <v>2503934.2000000002</v>
      </c>
      <c r="E415" s="27">
        <f>D415/C415*100</f>
        <v>99.999928113178612</v>
      </c>
      <c r="F415" s="3"/>
      <c r="G415" s="3"/>
      <c r="H415" s="22"/>
      <c r="I415" s="3"/>
      <c r="J415" s="3"/>
      <c r="K415" s="3"/>
      <c r="L415" s="21">
        <f>(100+100)/2</f>
        <v>100</v>
      </c>
      <c r="M415" s="3"/>
    </row>
    <row r="416" spans="1:13" ht="30" x14ac:dyDescent="0.25">
      <c r="A416" s="4" t="s">
        <v>45</v>
      </c>
      <c r="B416" s="3"/>
      <c r="C416" s="29"/>
      <c r="D416" s="29"/>
      <c r="E416" s="29"/>
      <c r="F416" s="5"/>
      <c r="G416" s="5"/>
      <c r="H416" s="21"/>
      <c r="I416" s="5"/>
      <c r="J416" s="5"/>
      <c r="K416" s="5"/>
      <c r="L416" s="5"/>
      <c r="M416" s="3"/>
    </row>
    <row r="417" spans="1:13" ht="75" x14ac:dyDescent="0.25">
      <c r="A417" s="77" t="s">
        <v>396</v>
      </c>
      <c r="B417" s="38" t="s">
        <v>5</v>
      </c>
      <c r="C417" s="29"/>
      <c r="D417" s="29"/>
      <c r="E417" s="29"/>
      <c r="F417" s="5"/>
      <c r="G417" s="5"/>
      <c r="H417" s="21"/>
      <c r="I417" s="38">
        <v>1200</v>
      </c>
      <c r="J417" s="38">
        <v>1200</v>
      </c>
      <c r="K417" s="3">
        <f>J417/I417*100</f>
        <v>100</v>
      </c>
      <c r="L417" s="5"/>
      <c r="M417" s="3"/>
    </row>
    <row r="418" spans="1:13" ht="105" x14ac:dyDescent="0.25">
      <c r="A418" s="77" t="s">
        <v>96</v>
      </c>
      <c r="B418" s="38" t="s">
        <v>0</v>
      </c>
      <c r="C418" s="29"/>
      <c r="D418" s="29"/>
      <c r="E418" s="29"/>
      <c r="F418" s="5"/>
      <c r="G418" s="5"/>
      <c r="H418" s="21"/>
      <c r="I418" s="5">
        <v>90</v>
      </c>
      <c r="J418" s="5">
        <v>90</v>
      </c>
      <c r="K418" s="3">
        <f>J418/I418*100</f>
        <v>100</v>
      </c>
      <c r="L418" s="5"/>
      <c r="M418" s="3"/>
    </row>
    <row r="419" spans="1:13" ht="57" x14ac:dyDescent="0.25">
      <c r="A419" s="74" t="s">
        <v>95</v>
      </c>
      <c r="B419" s="5" t="s">
        <v>13</v>
      </c>
      <c r="C419" s="10">
        <v>2503936</v>
      </c>
      <c r="D419" s="10">
        <v>2503934.2000000002</v>
      </c>
      <c r="E419" s="30">
        <f>D419/C419*100</f>
        <v>99.999928113178612</v>
      </c>
      <c r="F419" s="3"/>
      <c r="G419" s="3"/>
      <c r="H419" s="22"/>
      <c r="I419" s="3"/>
      <c r="J419" s="3"/>
      <c r="K419" s="3"/>
      <c r="L419" s="21"/>
      <c r="M419" s="3"/>
    </row>
    <row r="420" spans="1:13" x14ac:dyDescent="0.25">
      <c r="A420" s="4" t="s">
        <v>12</v>
      </c>
      <c r="B420" s="3"/>
      <c r="C420" s="29"/>
      <c r="D420" s="29"/>
      <c r="E420" s="29"/>
      <c r="F420" s="5"/>
      <c r="G420" s="5"/>
      <c r="H420" s="21"/>
      <c r="I420" s="5"/>
      <c r="J420" s="5"/>
      <c r="K420" s="5"/>
      <c r="L420" s="5"/>
      <c r="M420" s="3"/>
    </row>
    <row r="421" spans="1:13" ht="30" x14ac:dyDescent="0.25">
      <c r="A421" s="77" t="s">
        <v>94</v>
      </c>
      <c r="B421" s="38" t="s">
        <v>10</v>
      </c>
      <c r="C421" s="3"/>
      <c r="D421" s="3"/>
      <c r="E421" s="27"/>
      <c r="F421" s="36">
        <v>7</v>
      </c>
      <c r="G421" s="36">
        <v>7</v>
      </c>
      <c r="H421" s="22">
        <f>G421/F421*100</f>
        <v>100</v>
      </c>
      <c r="I421" s="3"/>
      <c r="J421" s="3"/>
      <c r="K421" s="3"/>
      <c r="L421" s="3"/>
      <c r="M421" s="3"/>
    </row>
    <row r="422" spans="1:13" x14ac:dyDescent="0.25">
      <c r="A422" s="82" t="s">
        <v>23</v>
      </c>
      <c r="B422" s="82"/>
      <c r="C422" s="82"/>
      <c r="D422" s="82"/>
      <c r="E422" s="82"/>
      <c r="F422" s="82"/>
      <c r="G422" s="82"/>
      <c r="H422" s="82"/>
      <c r="I422" s="82"/>
      <c r="J422" s="82"/>
      <c r="K422" s="82"/>
      <c r="L422" s="82"/>
      <c r="M422" s="82"/>
    </row>
    <row r="423" spans="1:13" ht="57" x14ac:dyDescent="0.25">
      <c r="A423" s="74" t="s">
        <v>22</v>
      </c>
      <c r="B423" s="5" t="s">
        <v>13</v>
      </c>
      <c r="C423" s="10">
        <v>8667.5</v>
      </c>
      <c r="D423" s="10">
        <v>8667.5</v>
      </c>
      <c r="E423" s="27">
        <f>D423/C423*100</f>
        <v>100</v>
      </c>
      <c r="F423" s="3"/>
      <c r="G423" s="3"/>
      <c r="H423" s="22"/>
      <c r="I423" s="3"/>
      <c r="J423" s="3"/>
      <c r="K423" s="3"/>
      <c r="L423" s="22">
        <f>H425</f>
        <v>100</v>
      </c>
      <c r="M423" s="5"/>
    </row>
    <row r="424" spans="1:13" x14ac:dyDescent="0.25">
      <c r="A424" s="4" t="s">
        <v>12</v>
      </c>
      <c r="B424" s="3"/>
      <c r="C424" s="29"/>
      <c r="D424" s="29"/>
      <c r="E424" s="29"/>
      <c r="F424" s="5"/>
      <c r="G424" s="5"/>
      <c r="H424" s="21"/>
      <c r="I424" s="5"/>
      <c r="J424" s="5"/>
      <c r="K424" s="5"/>
      <c r="L424" s="5"/>
      <c r="M424" s="3"/>
    </row>
    <row r="425" spans="1:13" ht="45" x14ac:dyDescent="0.25">
      <c r="A425" s="78" t="s">
        <v>21</v>
      </c>
      <c r="B425" s="28" t="s">
        <v>10</v>
      </c>
      <c r="C425" s="3"/>
      <c r="D425" s="3"/>
      <c r="E425" s="27"/>
      <c r="F425" s="3">
        <v>7</v>
      </c>
      <c r="G425" s="3">
        <v>7</v>
      </c>
      <c r="H425" s="22">
        <f>G425/F425*100</f>
        <v>100</v>
      </c>
      <c r="I425" s="3"/>
      <c r="J425" s="3"/>
      <c r="K425" s="3"/>
      <c r="L425" s="3"/>
      <c r="M425" s="3"/>
    </row>
    <row r="426" spans="1:13" ht="85.5" x14ac:dyDescent="0.25">
      <c r="A426" s="74" t="s">
        <v>20</v>
      </c>
      <c r="B426" s="5" t="s">
        <v>13</v>
      </c>
      <c r="C426" s="10">
        <v>917039</v>
      </c>
      <c r="D426" s="10">
        <v>917039</v>
      </c>
      <c r="E426" s="27">
        <f>D426/C426*100</f>
        <v>100</v>
      </c>
      <c r="F426" s="3"/>
      <c r="G426" s="3"/>
      <c r="H426" s="22"/>
      <c r="I426" s="3"/>
      <c r="J426" s="3"/>
      <c r="K426" s="3"/>
      <c r="L426" s="3">
        <v>100</v>
      </c>
      <c r="M426" s="3"/>
    </row>
    <row r="427" spans="1:13" x14ac:dyDescent="0.25">
      <c r="A427" s="4" t="s">
        <v>12</v>
      </c>
      <c r="B427" s="3"/>
      <c r="C427" s="29"/>
      <c r="D427" s="29"/>
      <c r="E427" s="29"/>
      <c r="F427" s="5"/>
      <c r="G427" s="5"/>
      <c r="H427" s="21"/>
      <c r="I427" s="5"/>
      <c r="J427" s="5"/>
      <c r="K427" s="5"/>
      <c r="L427" s="5"/>
      <c r="M427" s="3"/>
    </row>
    <row r="428" spans="1:13" ht="60" x14ac:dyDescent="0.25">
      <c r="A428" s="78" t="s">
        <v>19</v>
      </c>
      <c r="B428" s="28" t="s">
        <v>18</v>
      </c>
      <c r="C428" s="3"/>
      <c r="D428" s="3"/>
      <c r="E428" s="27"/>
      <c r="F428" s="3">
        <v>3</v>
      </c>
      <c r="G428" s="3">
        <v>3</v>
      </c>
      <c r="H428" s="22">
        <f>G428/F428*100</f>
        <v>100</v>
      </c>
      <c r="I428" s="3"/>
      <c r="J428" s="3"/>
      <c r="K428" s="3"/>
      <c r="L428" s="3"/>
      <c r="M428" s="3"/>
    </row>
    <row r="429" spans="1:13" ht="57" x14ac:dyDescent="0.25">
      <c r="A429" s="74" t="s">
        <v>17</v>
      </c>
      <c r="B429" s="5" t="s">
        <v>13</v>
      </c>
      <c r="C429" s="10">
        <v>9785.7000000000007</v>
      </c>
      <c r="D429" s="10">
        <v>9785.2000000000007</v>
      </c>
      <c r="E429" s="27">
        <f>D429/C429*100</f>
        <v>99.994890503489785</v>
      </c>
      <c r="F429" s="3"/>
      <c r="G429" s="3"/>
      <c r="H429" s="22"/>
      <c r="I429" s="3"/>
      <c r="J429" s="3"/>
      <c r="K429" s="3"/>
      <c r="L429" s="3">
        <v>100.4</v>
      </c>
      <c r="M429" s="3"/>
    </row>
    <row r="430" spans="1:13" x14ac:dyDescent="0.25">
      <c r="A430" s="4" t="s">
        <v>12</v>
      </c>
      <c r="B430" s="3"/>
      <c r="C430" s="29"/>
      <c r="D430" s="29"/>
      <c r="E430" s="29"/>
      <c r="F430" s="5"/>
      <c r="G430" s="5"/>
      <c r="H430" s="21"/>
      <c r="I430" s="5"/>
      <c r="J430" s="5"/>
      <c r="K430" s="5"/>
      <c r="L430" s="5"/>
      <c r="M430" s="3"/>
    </row>
    <row r="431" spans="1:13" ht="30" x14ac:dyDescent="0.25">
      <c r="A431" s="78" t="s">
        <v>16</v>
      </c>
      <c r="B431" s="28" t="s">
        <v>10</v>
      </c>
      <c r="C431" s="3"/>
      <c r="D431" s="3"/>
      <c r="E431" s="27"/>
      <c r="F431" s="78">
        <v>117</v>
      </c>
      <c r="G431" s="78">
        <v>118</v>
      </c>
      <c r="H431" s="22">
        <f>G431/F431*100</f>
        <v>100.85470085470085</v>
      </c>
      <c r="I431" s="3"/>
      <c r="J431" s="3"/>
      <c r="K431" s="3"/>
      <c r="L431" s="3"/>
      <c r="M431" s="3"/>
    </row>
    <row r="432" spans="1:13" ht="30" x14ac:dyDescent="0.25">
      <c r="A432" s="78" t="s">
        <v>15</v>
      </c>
      <c r="B432" s="28" t="s">
        <v>10</v>
      </c>
      <c r="C432" s="3"/>
      <c r="D432" s="3"/>
      <c r="E432" s="27"/>
      <c r="F432" s="78">
        <v>23</v>
      </c>
      <c r="G432" s="78">
        <v>23</v>
      </c>
      <c r="H432" s="22">
        <f>G432/F432*100</f>
        <v>100</v>
      </c>
      <c r="I432" s="3"/>
      <c r="J432" s="3"/>
      <c r="K432" s="3"/>
      <c r="L432" s="3"/>
      <c r="M432" s="78"/>
    </row>
    <row r="433" spans="1:13" ht="57" x14ac:dyDescent="0.25">
      <c r="A433" s="74" t="s">
        <v>14</v>
      </c>
      <c r="B433" s="5" t="s">
        <v>13</v>
      </c>
      <c r="C433" s="10">
        <v>6090</v>
      </c>
      <c r="D433" s="10">
        <v>6090</v>
      </c>
      <c r="E433" s="27">
        <f>D433/C433*100</f>
        <v>100</v>
      </c>
      <c r="F433" s="3"/>
      <c r="G433" s="3"/>
      <c r="H433" s="22"/>
      <c r="I433" s="3"/>
      <c r="J433" s="3"/>
      <c r="K433" s="3"/>
      <c r="L433" s="3">
        <v>100</v>
      </c>
      <c r="M433" s="3"/>
    </row>
    <row r="434" spans="1:13" x14ac:dyDescent="0.25">
      <c r="A434" s="4" t="s">
        <v>12</v>
      </c>
      <c r="B434" s="3"/>
      <c r="C434" s="29"/>
      <c r="D434" s="29"/>
      <c r="E434" s="29"/>
      <c r="F434" s="5"/>
      <c r="G434" s="5"/>
      <c r="H434" s="21"/>
      <c r="I434" s="5"/>
      <c r="J434" s="5"/>
      <c r="K434" s="5"/>
      <c r="L434" s="5"/>
      <c r="M434" s="3"/>
    </row>
    <row r="435" spans="1:13" ht="30" x14ac:dyDescent="0.25">
      <c r="A435" s="78" t="s">
        <v>11</v>
      </c>
      <c r="B435" s="28" t="s">
        <v>10</v>
      </c>
      <c r="C435" s="3"/>
      <c r="D435" s="3"/>
      <c r="E435" s="27"/>
      <c r="F435" s="3">
        <v>1</v>
      </c>
      <c r="G435" s="3">
        <v>1</v>
      </c>
      <c r="H435" s="22">
        <f>G435/F435*100</f>
        <v>100</v>
      </c>
      <c r="I435" s="3"/>
      <c r="J435" s="3"/>
      <c r="K435" s="3"/>
      <c r="L435" s="3"/>
      <c r="M435" s="3"/>
    </row>
    <row r="438" spans="1:13" x14ac:dyDescent="0.25">
      <c r="C438" s="66"/>
      <c r="D438" s="66"/>
    </row>
    <row r="439" spans="1:13" x14ac:dyDescent="0.25">
      <c r="C439" s="66"/>
      <c r="D439" s="66"/>
    </row>
    <row r="440" spans="1:13" x14ac:dyDescent="0.25">
      <c r="C440" s="66"/>
      <c r="D440" s="66"/>
    </row>
    <row r="441" spans="1:13" x14ac:dyDescent="0.25">
      <c r="C441" s="66"/>
      <c r="D441" s="66"/>
    </row>
    <row r="442" spans="1:13" x14ac:dyDescent="0.25">
      <c r="C442" s="66"/>
      <c r="D442" s="66"/>
    </row>
    <row r="443" spans="1:13" x14ac:dyDescent="0.25">
      <c r="C443" s="66"/>
      <c r="D443" s="66"/>
    </row>
    <row r="445" spans="1:13" x14ac:dyDescent="0.25">
      <c r="C445" s="66"/>
      <c r="D445" s="66"/>
    </row>
  </sheetData>
  <mergeCells count="38">
    <mergeCell ref="A422:M422"/>
    <mergeCell ref="A114:M114"/>
    <mergeCell ref="A139:M139"/>
    <mergeCell ref="A360:M360"/>
    <mergeCell ref="A379:M379"/>
    <mergeCell ref="A361:M361"/>
    <mergeCell ref="A240:M240"/>
    <mergeCell ref="A115:M115"/>
    <mergeCell ref="A140:M140"/>
    <mergeCell ref="A116:M116"/>
    <mergeCell ref="A118:M118"/>
    <mergeCell ref="M383:M384"/>
    <mergeCell ref="A241:M241"/>
    <mergeCell ref="A243:M243"/>
    <mergeCell ref="B153:B155"/>
    <mergeCell ref="A141:M141"/>
    <mergeCell ref="F7:H7"/>
    <mergeCell ref="I7:K7"/>
    <mergeCell ref="A6:M6"/>
    <mergeCell ref="A7:A8"/>
    <mergeCell ref="L7:L8"/>
    <mergeCell ref="M7:M8"/>
    <mergeCell ref="M164:M168"/>
    <mergeCell ref="M169:M171"/>
    <mergeCell ref="L1:M1"/>
    <mergeCell ref="J2:M2"/>
    <mergeCell ref="J3:M3"/>
    <mergeCell ref="A5:M5"/>
    <mergeCell ref="A145:M145"/>
    <mergeCell ref="A10:M10"/>
    <mergeCell ref="A11:M11"/>
    <mergeCell ref="M16:M17"/>
    <mergeCell ref="A12:M12"/>
    <mergeCell ref="A14:M14"/>
    <mergeCell ref="M29:M33"/>
    <mergeCell ref="M147:M152"/>
    <mergeCell ref="B7:B8"/>
    <mergeCell ref="C7:E7"/>
  </mergeCells>
  <pageMargins left="0.51181102362204722" right="0.11811023622047245" top="0.35433070866141736" bottom="0.35433070866141736" header="0.31496062992125984" footer="0.11811023622047245"/>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каз</vt:lpstr>
      <vt:lpstr>каз!Заголовки_для_печати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2023-02-24T07:58:38Z</dcterms:modified>
</cp:coreProperties>
</file>