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56-113 рус" sheetId="1" r:id="rId1"/>
  </sheets>
  <calcPr calcId="145621"/>
</workbook>
</file>

<file path=xl/calcChain.xml><?xml version="1.0" encoding="utf-8"?>
<calcChain xmlns="http://schemas.openxmlformats.org/spreadsheetml/2006/main">
  <c r="D172" i="1" l="1"/>
  <c r="F172" i="1" s="1"/>
  <c r="C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D148" i="1"/>
  <c r="F148" i="1" s="1"/>
  <c r="C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D108" i="1"/>
  <c r="F108" i="1" s="1"/>
  <c r="C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C66" i="1"/>
  <c r="F66" i="1" s="1"/>
  <c r="F65" i="1"/>
  <c r="E65" i="1"/>
  <c r="F64" i="1"/>
  <c r="E64" i="1"/>
  <c r="C63" i="1"/>
  <c r="F63" i="1" s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C50" i="1"/>
  <c r="E50" i="1" s="1"/>
  <c r="F49" i="1"/>
  <c r="E49" i="1"/>
  <c r="F48" i="1"/>
  <c r="E48" i="1"/>
  <c r="F47" i="1"/>
  <c r="E47" i="1"/>
  <c r="F46" i="1"/>
  <c r="E46" i="1"/>
  <c r="F45" i="1"/>
  <c r="E45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D27" i="1"/>
  <c r="E27" i="1" s="1"/>
  <c r="C27" i="1"/>
  <c r="F26" i="1"/>
  <c r="E26" i="1"/>
  <c r="F25" i="1"/>
  <c r="E25" i="1"/>
  <c r="F24" i="1"/>
  <c r="E24" i="1"/>
  <c r="E66" i="1" l="1"/>
  <c r="E108" i="1"/>
  <c r="E63" i="1"/>
  <c r="F27" i="1"/>
  <c r="E148" i="1"/>
  <c r="E172" i="1"/>
</calcChain>
</file>

<file path=xl/sharedStrings.xml><?xml version="1.0" encoding="utf-8"?>
<sst xmlns="http://schemas.openxmlformats.org/spreadsheetml/2006/main" count="372" uniqueCount="160">
  <si>
    <t>Приложение 21
к Инструкции по проведению
бюджетного мониторинга
Форма, предназначенная для
сбора административных данных</t>
  </si>
  <si>
    <t>Отчет о реализации бюджетных программ (подпрограмм)</t>
  </si>
  <si>
    <t>Индекс: форма 4-РБП</t>
  </si>
  <si>
    <t>Периодичность: годовая</t>
  </si>
  <si>
    <r>
      <t xml:space="preserve">Отчетный период за </t>
    </r>
    <r>
      <rPr>
        <b/>
        <u/>
        <sz val="10"/>
        <color theme="1"/>
        <rFont val="Times New Roman"/>
        <family val="1"/>
        <charset val="204"/>
      </rPr>
      <t>2022 финансовый год</t>
    </r>
  </si>
  <si>
    <t xml:space="preserve">Круг представляющих лиц: администраторы бюджетных программ </t>
  </si>
  <si>
    <t>Срок представления:</t>
  </si>
  <si>
    <r>
      <t xml:space="preserve">
для администраторов республиканских бюджетных программ, администраторов бюджетных программ области, района (города областного значения), села, поселка, сельского округа - </t>
    </r>
    <r>
      <rPr>
        <b/>
        <u/>
        <sz val="10"/>
        <color theme="1"/>
        <rFont val="Times New Roman"/>
        <family val="1"/>
        <charset val="204"/>
      </rPr>
      <t>до 1 февраля года, следующего за отчетным финансовым годом</t>
    </r>
    <r>
      <rPr>
        <sz val="10"/>
        <color theme="1"/>
        <rFont val="Times New Roman"/>
        <family val="1"/>
        <charset val="204"/>
      </rPr>
      <t xml:space="preserve">;
     </t>
    </r>
  </si>
  <si>
    <t>для администраторов бюджетных программ города республиканского значения и столицы - до 21 января года, следующего за отчетным финансовым годом;</t>
  </si>
  <si>
    <r>
      <t xml:space="preserve">Код и наименование администратора бюджетной программы </t>
    </r>
    <r>
      <rPr>
        <b/>
        <u/>
        <sz val="10"/>
        <color theme="1"/>
        <rFont val="Times New Roman"/>
        <family val="1"/>
        <charset val="204"/>
      </rPr>
      <t>256 "Управление координации занятости и социальных программ области"</t>
    </r>
  </si>
  <si>
    <r>
      <t>Код и наименование бюджетной программы:</t>
    </r>
    <r>
      <rPr>
        <u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>113 "Целевые текущие трансферты нижестоящим бюджетам"</t>
    </r>
  </si>
  <si>
    <t>Вид бюджетной программы:</t>
  </si>
  <si>
    <r>
      <t xml:space="preserve">в зависимости от уровня государственного управления: </t>
    </r>
    <r>
      <rPr>
        <u/>
        <sz val="10"/>
        <color theme="1"/>
        <rFont val="Times New Roman"/>
        <family val="1"/>
        <charset val="204"/>
      </rPr>
      <t>областной бюджет, бюджеты города республиканского значения, столицы</t>
    </r>
  </si>
  <si>
    <r>
      <t xml:space="preserve">в зависимости от содержания: </t>
    </r>
    <r>
      <rPr>
        <u/>
        <sz val="10"/>
        <color theme="1"/>
        <rFont val="Times New Roman"/>
        <family val="1"/>
        <charset val="204"/>
      </rPr>
      <t>предоставление трансфертов и бюджетных субсидий</t>
    </r>
  </si>
  <si>
    <r>
      <t xml:space="preserve">в зависимости от способа реализации: </t>
    </r>
    <r>
      <rPr>
        <u/>
        <sz val="10"/>
        <color theme="1"/>
        <rFont val="Times New Roman"/>
        <family val="1"/>
        <charset val="204"/>
      </rPr>
      <t>индивидуальная</t>
    </r>
  </si>
  <si>
    <r>
      <t xml:space="preserve">текущая или развития: </t>
    </r>
    <r>
      <rPr>
        <u/>
        <sz val="10"/>
        <color theme="1"/>
        <rFont val="Times New Roman"/>
        <family val="1"/>
        <charset val="204"/>
      </rPr>
      <t>текущая</t>
    </r>
  </si>
  <si>
    <r>
      <t xml:space="preserve">Цель бюджетной программы: 
</t>
    </r>
    <r>
      <rPr>
        <u/>
        <sz val="10"/>
        <color theme="1"/>
        <rFont val="Times New Roman"/>
        <family val="1"/>
        <charset val="204"/>
      </rPr>
      <t>Улучшение жизни малообеспеченных граждан путем увеличения доходов, путем предоставления  адресной социальной помощи и гарантированного социального пакета. Повышение эффективности предоставления услуг социально-уязвимым слоям населения. Трудоустройство инвалидов и сохранение их занятости по средствам субсидирования обустраиваемых работодателем специальных рабочих мест для трудоустройства инвалидов. Вовлечение самозанятых, безработных и лиц без квалификации в продуктивную занятость посредством решения задач по третьему направлению «Развитие рынка труда через содействие занятости населения и мобильность трудовых ресурсов».Повышение эффективности предоставления услуг социально-уязвимым слоям населения путем привлечения к социальной работе высококвалифицированных работников.</t>
    </r>
  </si>
  <si>
    <r>
      <t xml:space="preserve">Описание бюджетной программы: </t>
    </r>
    <r>
      <rPr>
        <u/>
        <sz val="10"/>
        <color theme="1"/>
        <rFont val="Times New Roman"/>
        <family val="1"/>
        <charset val="204"/>
      </rPr>
      <t xml:space="preserve">
Расходы предусматриваются на: поддержку лиц (семей) с доходами ниже черты бедности; организацию и проведение работ по оказанию протезно-ортопедической и сурдологической помощи, в том числе внедрение новых средств социальной реабилитации; введение стандартов специальных социальных услуг; размещение государственного социального заказа в неправительственном секторе; реализацию Плана мероприятий по обеспечению прав и улучшению качества жизни инвалидов; услуги по замене и настройке речевых процессоров к кохлеарным имплантам; субсидирование затрат работодателя на создание специальных рабочих мест для трудоустройства инвалидов с нарушением зрения, слуха и опорно-двигательного аппарата в целях реализации государственной политики в сфере занятости населения; развитие рынка труда; установление доплаты к заработной плате работникам предоставляющих специальные социальные услуги, а также повышение заработной платы работников государственных организаций: медико-социальных учреждений стационарного и полустационарного типов, надомного обслуживания, временного пребывания, центров занятости. </t>
    </r>
    <r>
      <rPr>
        <sz val="10"/>
        <color theme="1"/>
        <rFont val="Times New Roman"/>
        <family val="1"/>
        <charset val="204"/>
      </rPr>
      <t xml:space="preserve">
</t>
    </r>
  </si>
  <si>
    <t>Расходы по бюджетной программе</t>
  </si>
  <si>
    <t>Единица измерения</t>
  </si>
  <si>
    <t>План</t>
  </si>
  <si>
    <t>Факт</t>
  </si>
  <si>
    <t>Отклонение (графа 4 - графа 3)</t>
  </si>
  <si>
    <t>Процент выполнения показателей (графа 4 / 
графа 3х100)</t>
  </si>
  <si>
    <t>Причины недостижения или перевыполнения результатов и неосвоения средств бюджетной программы</t>
  </si>
  <si>
    <t>тысяч тенге</t>
  </si>
  <si>
    <t xml:space="preserve">
Остатки за счет округления и экономия по районам
</t>
  </si>
  <si>
    <t>Остатки за счет округления и экономия по районам</t>
  </si>
  <si>
    <t>-227 305,8 тыс.тенге - в связи с отсутствием 5 потока для предоставления государственного гранта на реализацию новых бизнес - идей;
-4 486,7 тыс.тенге - в связи с досрочным увольнением участников Программы по различным причинам и трудоустройством на постоянную работу;
-60,9 тыс.тенге - экономия по ФОТ и остатки за счет округления по районам</t>
  </si>
  <si>
    <t>Итого расходы по бюджетной программе</t>
  </si>
  <si>
    <t>Конечный результат бюджетной программы</t>
  </si>
  <si>
    <t xml:space="preserve">Удельный вес трудоспособных получателей АСП (ОДП), занятых и вовлеченных в активные меры  содействия занятости (в общем числе трудоспособных получателей ОДП) </t>
  </si>
  <si>
    <t>%</t>
  </si>
  <si>
    <t xml:space="preserve">Показатель перевыполнен на 4.2% по причине вовлечения большего числа безработных и самозанятых граждан в активные формы содействия занятости </t>
  </si>
  <si>
    <t>Удельный вес лиц, охваченных оказанием ССУ (в общей численности лиц, нуждающихся в их получении)</t>
  </si>
  <si>
    <t xml:space="preserve">Доля обеспеченности инвалидов протезно-ортопедической помощью из числа обратившихся </t>
  </si>
  <si>
    <t xml:space="preserve">Удельный вес инвалидов, обеспеченных техническими вспомогательными (компенсаторными) средствами, гигиеническими средствами и услугами специалиста жестового языка (от запланированного количества инвалидов, нуждающихся в технических вспомогательных (компенсаторных) средствах и услугах специалиста жестового языка) </t>
  </si>
  <si>
    <t xml:space="preserve">Удельный вес инвалидов с кохлеарными имплантами, которым оказаны услуги по замене и настройке речевого процессора к кохлеарному импланту (из числа обратившихся за оказанием услуги инвалидов с кохлеарными имплантами) </t>
  </si>
  <si>
    <t>Доля лиц, которым оказаны меры трудоустройства, из числа обратившихся в центры занятости населения</t>
  </si>
  <si>
    <t>Показатель перевыполнен. По итогам 2022 года в центр занятости населения обратилось 56 379 человек, всего оказаны меры трудоустройства  57 991 человекам</t>
  </si>
  <si>
    <t>Уровень безработицы</t>
  </si>
  <si>
    <t xml:space="preserve">На  промежуточном этапе на исполнении, оперативные данные за 3 квартал 2022 года. </t>
  </si>
  <si>
    <t xml:space="preserve">Обеспечение доплаты к заработной плате работникам предоставляющих специальные социальные услуги, а также повышение заработной платы работников государственных организаций: медико-социальных учреждений стационарного и полустационарного типов, надомного обслуживания, временного пребывания, центров занятости </t>
  </si>
  <si>
    <t>Код и наименование бюджетной подпрограммы: 011 "За счет трансфертов из республиканского бюджета"</t>
  </si>
  <si>
    <t>Вид бюджетной подпрограммы:</t>
  </si>
  <si>
    <r>
      <t xml:space="preserve">Описание бюджетной подпрограммы: </t>
    </r>
    <r>
      <rPr>
        <u/>
        <sz val="10"/>
        <color theme="1"/>
        <rFont val="Times New Roman"/>
        <family val="1"/>
        <charset val="204"/>
      </rPr>
      <t xml:space="preserve">Расходы предусматриваются на: поддержку лиц (семей) с доходами ниже черты бедности; организацию и проведение работ по оказанию протезно-ортопедической и сурдологической помощи, в том числе внедрение новых средств социальной реабилитации; введение стандартов специальных социальных услуг; размещение государственного социального заказа в неправительственном секторе; реализацию Плана мероприятий по обеспечению прав и улучшению качества жизни инвалидов; услуги по замене и настройке речевых процессоров к кохлеарным имплантам; субсидирование затрат работодателя на создание специальных рабочих мест для трудоустройства инвалидов с нарушением зрения, слуха и опорно-двигательного аппарата в целях реализации государственной политики в сфере занятости населения; развитие рынка труда; повышение заработной платы работников государственных организаций: медико-социальных учреждений стационарного и полустационарного типов, надомного обслуживания, временного пребывания, центров занятости. </t>
    </r>
  </si>
  <si>
    <t>Показатели прямого результата:</t>
  </si>
  <si>
    <t>Процент выполнения показателей (гр. 4 /гр. 3х100)</t>
  </si>
  <si>
    <t>Причины недостижения или перевыполнения результатов и неосвоения средств бюджетной программы/подпрограммы</t>
  </si>
  <si>
    <t>Количество получателей 
адресной социальной помощи</t>
  </si>
  <si>
    <t>человек</t>
  </si>
  <si>
    <t>Показатель перевыполнен в связи с увеличением фактического контингента получателей АСП имеющие доходы ниже черты бедности 70 % от ПМ</t>
  </si>
  <si>
    <t>Количество получателей 
гарантированного социального пакета</t>
  </si>
  <si>
    <t>В связи с увеличением фактического количества получателей услуги</t>
  </si>
  <si>
    <t>Количество граждан охваченных специальными социальными услугами в неправительственном секторе в условиях полустационара</t>
  </si>
  <si>
    <t>Количество граждан охваченных специальными социальными услугами в неправительственном секторе в условиях ухода на дому</t>
  </si>
  <si>
    <t>Количество жертв торговли людьми охваченных специальными социальными услугами в неправительственном секторе</t>
  </si>
  <si>
    <t xml:space="preserve">Количество инвалидов, обеспеченных обязательными гигиеническими средствами, в том числе: </t>
  </si>
  <si>
    <t>мочеприемниками</t>
  </si>
  <si>
    <t>калоприемниками</t>
  </si>
  <si>
    <t>подгузниками</t>
  </si>
  <si>
    <t>Количество инвалидов, охваченных услугами специалиста жестового языка</t>
  </si>
  <si>
    <t>Количество инвалидов, охваченных расширенным Перечнем технических вспомогательных средств</t>
  </si>
  <si>
    <t>Количество детей-инвалидов, обеспеченных катетерами одноразового использования с диагнозом "Spina Bifida"</t>
  </si>
  <si>
    <t>Количество инвалидов обеспеченных сурдотехническими средствами</t>
  </si>
  <si>
    <t>Количество инвалидов обеспеченных тифлотехническими средствами</t>
  </si>
  <si>
    <t>Количество инвалидов обеспеченных протезно-ортопедическими средствами</t>
  </si>
  <si>
    <t>Количество инвалидов обеспеченных специальными средствами передвижения</t>
  </si>
  <si>
    <t>Количество инвалидов обеспеченных санаторно-курортным лечением</t>
  </si>
  <si>
    <t>Количество инвалидов по зрению обеспеченных портативным тифлокомпьютером с синтезом речи, с встроенным вводом/выводом информации шрифтом Брайля (портативный тифлокомпьютер)</t>
  </si>
  <si>
    <t>Количество инвалидов с кохлеарными имплантами, которым оказаны услуги по замене и настройке речевого процессора к кохлеарному импланту, в том числе:</t>
  </si>
  <si>
    <t>количество детей-инвалидов с кохлеарными имплантами, которым оказаны услуги по замене и настройке речевого процессора к кохлеарному импланту</t>
  </si>
  <si>
    <t>количество инвалидов старше 18 лет, которым оказаны услуги по замене и настройке речевого процессора к кохлеарному импланту</t>
  </si>
  <si>
    <t>Создание специальных рабочих мест для трудоустройства инвалидов, в том числе:</t>
  </si>
  <si>
    <t>количество трудоустроенных инвалидов с нарушением слуха</t>
  </si>
  <si>
    <t>количество трудоустроенных инвалидовс нарушением зрения</t>
  </si>
  <si>
    <t>количество трудоустроенных инвалидов с нарушением опорно-двигательного аппарата</t>
  </si>
  <si>
    <t>Количество лиц, направленных на социальные рабочие места</t>
  </si>
  <si>
    <t>Увеличение количества с приходом новых участников вместо выбывших, в связи с трудоустройством на постоянные рабочие места</t>
  </si>
  <si>
    <t>Количество лиц, направленных на молодежную практику</t>
  </si>
  <si>
    <t>Показатель не достигнут в связи с увеличением размера заработной платы с 25 до 30 МРП и увеличением продолжительности молодежной практики с 6 до 12 месяцев согласно поручению Президента РК. 
При уточнении республиканского бюджета в мае месяце дополнительно выделены недостающие средства из Национального фонда к ранее выделенным средствам из республиканского бюджета (25 МРП, 6 мес.) на 1246 человек.
В связи с чем республиканский бюджет и Национальный фонд, включая оба, составляют 1345 участников</t>
  </si>
  <si>
    <t>Количество лиц, направленных на общественные работы</t>
  </si>
  <si>
    <t>Увеличение количества с приходом новых участников вместо выбывших, в связи с трудоустройством на постоянные рабочие места,  а также переходом на новые рабочие места</t>
  </si>
  <si>
    <t>Предоставление государственных грантов на реализацию новых бизнес-идей (до 400 МРП)</t>
  </si>
  <si>
    <t>Показатель не достигнут в связи с отсутствием 5 потока для предоставления государственных грантов на реализацию новых бизнес - идей</t>
  </si>
  <si>
    <t xml:space="preserve">Количество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населения, которым предусмотрена доплата к заработной плате </t>
  </si>
  <si>
    <t>шт.ед.</t>
  </si>
  <si>
    <t>Расходы по бюджетной подпрограмме</t>
  </si>
  <si>
    <t>Выплата адресной социальной помощи</t>
  </si>
  <si>
    <t>Остатки за счет округления</t>
  </si>
  <si>
    <t>Выплата гарантированного социального пакета</t>
  </si>
  <si>
    <t xml:space="preserve">Оказание специальных социальных услуг в условиях полустационара </t>
  </si>
  <si>
    <t>Оказание специальных социальных услуг в условиях на дому</t>
  </si>
  <si>
    <t>Оказание специальных социальных услуг жертвам торговли людьми</t>
  </si>
  <si>
    <t xml:space="preserve">Увеличение норм обеспечения инвалидов обязательными гигиеническими средствами, в том числе: </t>
  </si>
  <si>
    <t>Оказание услуг специалиста жестового языка</t>
  </si>
  <si>
    <t>Показатель достигнут</t>
  </si>
  <si>
    <t>Расширение перечня технических (компенсаторных) вспомогательных средств</t>
  </si>
  <si>
    <t>Обеспечение катетерами одноразового использования</t>
  </si>
  <si>
    <t>Сурдотехнические средства</t>
  </si>
  <si>
    <t>Тифлотехнические средства</t>
  </si>
  <si>
    <t>Протезно-ортопедические средства</t>
  </si>
  <si>
    <t>Специальные средства передвижения</t>
  </si>
  <si>
    <t>Санаторно-курортное лечение</t>
  </si>
  <si>
    <t>Обеспечение инвалидов по зрению портативным тифлокомпьютером с синтезом речи, с встроенным вводом/выводом информации шрифтом Брайля (портативный тифлокомпьютер)</t>
  </si>
  <si>
    <t>Услуги по замене и настройке речевых процессоров к кохлеарным имплантам, в том числе:</t>
  </si>
  <si>
    <t>услуги по замене и настройке речевого процессора к кохлеарному импланту детям- инвалидам</t>
  </si>
  <si>
    <t>услуги по замене и настройке речевого процессора к кохлеарному импланту инвалидам старше 18 лет</t>
  </si>
  <si>
    <t>Создание специальных рабочих мест для инвалидов, в том числе:</t>
  </si>
  <si>
    <t>с нарушением слуха</t>
  </si>
  <si>
    <t>с нарушением зрения</t>
  </si>
  <si>
    <t>с нарушением ОДА</t>
  </si>
  <si>
    <t>Частичное субсидирование заработной платы (социальные рабочие места)</t>
  </si>
  <si>
    <t>Молодежная практика</t>
  </si>
  <si>
    <t>Общественные работы</t>
  </si>
  <si>
    <t>Гранты на реализацию новых бизнес - идей (400 МРП)</t>
  </si>
  <si>
    <t>Повышение заработной платы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</t>
  </si>
  <si>
    <t>Экономия по ФОТ и остатки за счет округления по районам</t>
  </si>
  <si>
    <t>Итого расходы по бюджетной подпрограмме</t>
  </si>
  <si>
    <t>Код и наименование бюджетной подпрограммы: 015 "За счет средств местного бюджета"</t>
  </si>
  <si>
    <r>
      <t>Описание бюджетной подпрограммы:</t>
    </r>
    <r>
      <rPr>
        <u/>
        <sz val="10"/>
        <color theme="1"/>
        <rFont val="Times New Roman"/>
        <family val="1"/>
        <charset val="204"/>
      </rPr>
      <t xml:space="preserve"> Расходы предусматриваются на: поддержку лиц (семей) с доходами ниже черты бедности; реализации Плана мероприятий по обеспечению прав и улучшению качества жизни инвалидов; услуги по замене и настройке речевых процессоров к кохлеарным имплантам; развитие рынка труда; предоставление жилищных сертификатов</t>
    </r>
  </si>
  <si>
    <r>
      <t xml:space="preserve">Количество инвалидов обеспеченных сурдотехническими средствами </t>
    </r>
    <r>
      <rPr>
        <i/>
        <sz val="10"/>
        <rFont val="Times New Roman"/>
        <family val="1"/>
        <charset val="204"/>
      </rPr>
      <t>(слуховой аппарат костной проводимости)</t>
    </r>
  </si>
  <si>
    <t>Количество инвалидов обеспеченных вспомогательными компенсаторными средствами</t>
  </si>
  <si>
    <t>Количество детей-инвалидов с кохлеарными имплантами, которым оказаны услуги по замене и настройке речевого процессора к кохлеарному импланту</t>
  </si>
  <si>
    <t>Количество лиц, направленных на краткосрочное профессиональное обучение рабочим кадрам</t>
  </si>
  <si>
    <t>Увеличение количества желающих пройти краткосрочное профессиональное обучение рабочим кадрам</t>
  </si>
  <si>
    <t>Количество лиц, трудоустроенных в рамках  проекта "Первое рабочее место"</t>
  </si>
  <si>
    <t>Показатель не достигнут в связи с достаточным выделением средств из Национального фонда на реализацию проекта "Первое рабочее место", в соответствии с чем средства выделенные из средств местного бюджета были возвращены в бюджет</t>
  </si>
  <si>
    <t>Количество лиц, трудоустроенных в рамках проекта "Контракт поколений"</t>
  </si>
  <si>
    <t>Показатель не достигнут в связи с отсутствием желающих на участие по проекту "Контракт поколений"</t>
  </si>
  <si>
    <t>Количество лиц, направленных на общественные работы (содействие трудоустройству безработной молодежи)</t>
  </si>
  <si>
    <t>Количество лиц получивших жилищный сертификат как социальная помощь</t>
  </si>
  <si>
    <t>Экономия по фактически выплаченным средствам получателям АСП</t>
  </si>
  <si>
    <t>Экономия по фактически оказанным услугам</t>
  </si>
  <si>
    <r>
      <t xml:space="preserve">Сурдотехнические средства </t>
    </r>
    <r>
      <rPr>
        <i/>
        <sz val="10"/>
        <color theme="1"/>
        <rFont val="Times New Roman"/>
        <family val="1"/>
        <charset val="204"/>
      </rPr>
      <t>(слуховой аппарат костной проводимости)</t>
    </r>
  </si>
  <si>
    <t>Вспомогательные компенсаторные средства</t>
  </si>
  <si>
    <t>Услуги по замене и настройке речевого процессора к кохлеарному импланту детям- инвалидам</t>
  </si>
  <si>
    <t>Краткосрочное профессиональное обучение рабочим кадрам</t>
  </si>
  <si>
    <t>проект "Первое рабочее место"</t>
  </si>
  <si>
    <t>проект "Контракт поколений"</t>
  </si>
  <si>
    <t>Общественные работы (содействие трудоустройству безработной молодежи)</t>
  </si>
  <si>
    <t>Жилищный сертификат как социальная помощь</t>
  </si>
  <si>
    <t>Код и наименование бюджетной подпрограммы: 055 "За счет гарантированного трансферта из Национального фонда Республики Казахстан"</t>
  </si>
  <si>
    <t>Количество лиц, трудоустроенных в рамках  проекта "Серебряный возраст"</t>
  </si>
  <si>
    <t xml:space="preserve">Показатель не достигнут в связи с отсутствием безработных граждан предпенсионного возраста (2 года до пенсионного возраста), а также несогласием на предоставленные рабочие места по состоянию здоровья. </t>
  </si>
  <si>
    <t xml:space="preserve">Показатель не достигнут в связи с тем, что в целом по области по проекту Первое рабочее место запланировано 161 человек, фактически трудоустроено 139 человек, в том числе 128 человек трудоустроено по проекту за счет трансфертов из Национального фонда, 11 человек трудоустроено за счет средств местного бюджета </t>
  </si>
  <si>
    <t>Показатель не достигнут  в связи с досрочным увольнением участников Программы по различным причинам и трудоустройством на постоянную работу</t>
  </si>
  <si>
    <t>Неосвоение средств в связи с отсутствием 5 потока для предоставления государственного гранта на реализацию новых бизнес - идей</t>
  </si>
  <si>
    <t>проект "Серебряный возраст"</t>
  </si>
  <si>
    <r>
      <t xml:space="preserve">Наименование: </t>
    </r>
    <r>
      <rPr>
        <u/>
        <sz val="10"/>
        <color theme="1"/>
        <rFont val="Times New Roman"/>
        <family val="1"/>
        <charset val="204"/>
      </rPr>
      <t>ГУ "Управление координации занятости и социальных программ Актюбинской области"</t>
    </r>
  </si>
  <si>
    <t>Адрес: г.Актобе, район Астана, ул.Маресьева, д.101</t>
  </si>
  <si>
    <r>
      <t xml:space="preserve">Телефон: </t>
    </r>
    <r>
      <rPr>
        <u/>
        <sz val="10"/>
        <color theme="1"/>
        <rFont val="Times New Roman"/>
        <family val="1"/>
        <charset val="204"/>
      </rPr>
      <t>98-10-26</t>
    </r>
  </si>
  <si>
    <t>Адрес электронной почты: a.kulmukhambetov@aktobe.gov.kz</t>
  </si>
  <si>
    <r>
      <t xml:space="preserve">Исполнитель _____________     </t>
    </r>
    <r>
      <rPr>
        <u/>
        <sz val="10"/>
        <color theme="1"/>
        <rFont val="Times New Roman"/>
        <family val="1"/>
        <charset val="204"/>
      </rPr>
      <t>Кульмухамбетов А.Ж.</t>
    </r>
  </si>
  <si>
    <t xml:space="preserve">                                подпись        фамилия, имя, отчество (при его наличии) </t>
  </si>
  <si>
    <t>И.о.руководителя администратора бюджетных программ _______________ Конжар А.Ж.</t>
  </si>
  <si>
    <t>                                                                                                               подпись            фамилия, имя, отчество (при его наличии)</t>
  </si>
  <si>
    <t>Руководитель отдела _______________ Мендигарина А.Т.</t>
  </si>
  <si>
    <t>                                                 подпись            фамилия, имя, отчество (при его наличии)</t>
  </si>
  <si>
    <r>
      <t xml:space="preserve">Описание бюджетной подпрограммы: </t>
    </r>
    <r>
      <rPr>
        <u/>
        <sz val="10"/>
        <color theme="1"/>
        <rFont val="Times New Roman"/>
        <family val="1"/>
        <charset val="204"/>
      </rPr>
      <t xml:space="preserve">Расходы предусматриваются на: развитие рынка труда; повышение заработной платы работников государственных организаций: медико-социальных учреждений стационарного и полустационарного типов, надомного обслуживания, временного пребывания, центров занятости.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</si>
</sst>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6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 applyAlignment="1">
      <alignment vertical="center"/>
    </xf>
    <xf numFmtId="0" fontId="5" fillId="0" borderId="0" xfId="1" applyFont="1"/>
    <xf numFmtId="0" fontId="4" fillId="0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topLeftCell="A34" workbookViewId="0">
      <selection activeCell="A36" sqref="A36"/>
    </sheetView>
  </sheetViews>
  <sheetFormatPr defaultColWidth="9.109375" defaultRowHeight="14.4" x14ac:dyDescent="0.3"/>
  <cols>
    <col min="1" max="1" width="32.44140625" style="1" customWidth="1"/>
    <col min="2" max="2" width="11.88671875" style="1" customWidth="1"/>
    <col min="3" max="3" width="15.88671875" style="1" customWidth="1"/>
    <col min="4" max="4" width="13.6640625" style="1" customWidth="1"/>
    <col min="5" max="5" width="13" style="1" customWidth="1"/>
    <col min="6" max="6" width="11.6640625" style="1" customWidth="1"/>
    <col min="7" max="7" width="32.44140625" style="1" customWidth="1"/>
    <col min="8" max="16384" width="9.109375" style="1"/>
  </cols>
  <sheetData>
    <row r="1" spans="1:9" ht="54" customHeight="1" x14ac:dyDescent="0.3">
      <c r="F1" s="72" t="s">
        <v>0</v>
      </c>
      <c r="G1" s="72"/>
    </row>
    <row r="3" spans="1:9" ht="15.6" x14ac:dyDescent="0.3">
      <c r="A3" s="73" t="s">
        <v>1</v>
      </c>
      <c r="B3" s="73"/>
      <c r="C3" s="73"/>
      <c r="D3" s="73"/>
      <c r="E3" s="73"/>
      <c r="F3" s="73"/>
      <c r="G3" s="73"/>
      <c r="H3" s="2"/>
      <c r="I3" s="2"/>
    </row>
    <row r="4" spans="1:9" ht="15.6" x14ac:dyDescent="0.3">
      <c r="A4" s="3"/>
      <c r="B4" s="4"/>
      <c r="C4" s="4"/>
      <c r="D4" s="2"/>
      <c r="E4" s="2"/>
      <c r="F4" s="2"/>
      <c r="G4" s="2"/>
      <c r="H4" s="2"/>
      <c r="I4" s="2"/>
    </row>
    <row r="5" spans="1:9" x14ac:dyDescent="0.3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x14ac:dyDescent="0.3">
      <c r="A6" s="2" t="s">
        <v>3</v>
      </c>
      <c r="B6" s="2"/>
      <c r="C6" s="2"/>
      <c r="D6" s="2"/>
      <c r="E6" s="2"/>
      <c r="F6" s="2"/>
      <c r="G6" s="2"/>
      <c r="H6" s="2"/>
      <c r="I6" s="2"/>
    </row>
    <row r="7" spans="1:9" x14ac:dyDescent="0.3">
      <c r="A7" s="2" t="s">
        <v>4</v>
      </c>
      <c r="B7" s="2"/>
      <c r="C7" s="2"/>
      <c r="D7" s="2"/>
      <c r="E7" s="2"/>
      <c r="F7" s="2"/>
      <c r="G7" s="2"/>
      <c r="H7" s="2"/>
      <c r="I7" s="2"/>
    </row>
    <row r="8" spans="1:9" x14ac:dyDescent="0.3">
      <c r="A8" s="2" t="s">
        <v>5</v>
      </c>
      <c r="B8" s="2"/>
      <c r="C8" s="2"/>
      <c r="D8" s="2"/>
      <c r="E8" s="2"/>
      <c r="F8" s="2"/>
      <c r="G8" s="2"/>
      <c r="H8" s="2"/>
      <c r="I8" s="2"/>
    </row>
    <row r="9" spans="1:9" x14ac:dyDescent="0.3">
      <c r="A9" s="2" t="s">
        <v>6</v>
      </c>
      <c r="B9" s="2"/>
      <c r="C9" s="2"/>
      <c r="D9" s="2"/>
      <c r="E9" s="2"/>
      <c r="F9" s="2"/>
      <c r="G9" s="2"/>
      <c r="H9" s="2"/>
      <c r="I9" s="2"/>
    </row>
    <row r="10" spans="1:9" ht="30.6" customHeight="1" x14ac:dyDescent="0.3">
      <c r="A10" s="74" t="s">
        <v>7</v>
      </c>
      <c r="B10" s="74"/>
      <c r="C10" s="74"/>
      <c r="D10" s="74"/>
      <c r="E10" s="74"/>
      <c r="F10" s="74"/>
      <c r="G10" s="74"/>
      <c r="H10" s="2"/>
      <c r="I10" s="2"/>
    </row>
    <row r="11" spans="1:9" x14ac:dyDescent="0.3">
      <c r="A11" s="75" t="s">
        <v>8</v>
      </c>
      <c r="B11" s="75"/>
      <c r="C11" s="75"/>
      <c r="D11" s="75"/>
      <c r="E11" s="75"/>
      <c r="F11" s="75"/>
      <c r="G11" s="75"/>
      <c r="H11" s="2"/>
      <c r="I11" s="2"/>
    </row>
    <row r="12" spans="1:9" x14ac:dyDescent="0.3">
      <c r="A12" s="2" t="s">
        <v>9</v>
      </c>
      <c r="B12" s="2"/>
      <c r="C12" s="2"/>
      <c r="D12" s="2"/>
      <c r="E12" s="2"/>
      <c r="F12" s="2"/>
      <c r="G12" s="2"/>
      <c r="H12" s="2"/>
      <c r="I12" s="2"/>
    </row>
    <row r="13" spans="1:9" ht="15.6" customHeight="1" x14ac:dyDescent="0.3">
      <c r="A13" s="74" t="s">
        <v>10</v>
      </c>
      <c r="B13" s="74"/>
      <c r="C13" s="74"/>
      <c r="D13" s="74"/>
      <c r="E13" s="74"/>
      <c r="F13" s="74"/>
      <c r="G13" s="74"/>
      <c r="H13" s="2"/>
      <c r="I13" s="2"/>
    </row>
    <row r="14" spans="1:9" x14ac:dyDescent="0.3">
      <c r="A14" s="2" t="s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 t="s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5" t="s">
        <v>13</v>
      </c>
      <c r="B16" s="5"/>
      <c r="C16" s="5"/>
      <c r="D16" s="5"/>
      <c r="E16" s="5"/>
      <c r="F16" s="5"/>
      <c r="G16" s="5"/>
      <c r="H16" s="2"/>
      <c r="I16" s="2"/>
    </row>
    <row r="17" spans="1:9" x14ac:dyDescent="0.3">
      <c r="A17" s="5" t="s">
        <v>14</v>
      </c>
      <c r="B17" s="5"/>
      <c r="C17" s="5"/>
      <c r="D17" s="5"/>
      <c r="E17" s="5"/>
      <c r="F17" s="5"/>
      <c r="G17" s="5"/>
      <c r="H17" s="2"/>
      <c r="I17" s="2"/>
    </row>
    <row r="18" spans="1:9" x14ac:dyDescent="0.3">
      <c r="A18" s="5" t="s">
        <v>15</v>
      </c>
      <c r="B18" s="5"/>
      <c r="C18" s="5"/>
      <c r="D18" s="5"/>
      <c r="E18" s="5"/>
      <c r="F18" s="5"/>
      <c r="G18" s="5"/>
      <c r="H18" s="2"/>
      <c r="I18" s="2"/>
    </row>
    <row r="19" spans="1:9" ht="91.2" customHeight="1" x14ac:dyDescent="0.3">
      <c r="A19" s="68" t="s">
        <v>16</v>
      </c>
      <c r="B19" s="68"/>
      <c r="C19" s="68"/>
      <c r="D19" s="68"/>
      <c r="E19" s="68"/>
      <c r="F19" s="68"/>
      <c r="G19" s="68"/>
      <c r="H19" s="2"/>
      <c r="I19" s="2"/>
    </row>
    <row r="20" spans="1:9" ht="116.4" customHeight="1" x14ac:dyDescent="0.3">
      <c r="A20" s="68" t="s">
        <v>17</v>
      </c>
      <c r="B20" s="68"/>
      <c r="C20" s="68"/>
      <c r="D20" s="68"/>
      <c r="E20" s="68"/>
      <c r="F20" s="68"/>
      <c r="G20" s="68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66" x14ac:dyDescent="0.3">
      <c r="A22" s="6" t="s">
        <v>18</v>
      </c>
      <c r="B22" s="6" t="s">
        <v>19</v>
      </c>
      <c r="C22" s="6" t="s">
        <v>20</v>
      </c>
      <c r="D22" s="6" t="s">
        <v>21</v>
      </c>
      <c r="E22" s="6" t="s">
        <v>22</v>
      </c>
      <c r="F22" s="6" t="s">
        <v>23</v>
      </c>
      <c r="G22" s="6" t="s">
        <v>24</v>
      </c>
      <c r="H22" s="2"/>
      <c r="I22" s="2"/>
    </row>
    <row r="23" spans="1:9" x14ac:dyDescent="0.3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2"/>
      <c r="I23" s="2"/>
    </row>
    <row r="24" spans="1:9" ht="30.6" customHeight="1" x14ac:dyDescent="0.3">
      <c r="A24" s="7">
        <v>256113011</v>
      </c>
      <c r="B24" s="8" t="s">
        <v>25</v>
      </c>
      <c r="C24" s="9">
        <v>4188937</v>
      </c>
      <c r="D24" s="9">
        <v>4188322</v>
      </c>
      <c r="E24" s="9">
        <f>D24-C24</f>
        <v>-615</v>
      </c>
      <c r="F24" s="10">
        <f>D24/C24*100</f>
        <v>99.985318471010658</v>
      </c>
      <c r="G24" s="11" t="s">
        <v>26</v>
      </c>
      <c r="H24" s="2"/>
      <c r="I24" s="2"/>
    </row>
    <row r="25" spans="1:9" ht="30" customHeight="1" x14ac:dyDescent="0.3">
      <c r="A25" s="7">
        <v>256113015</v>
      </c>
      <c r="B25" s="8" t="s">
        <v>25</v>
      </c>
      <c r="C25" s="9">
        <v>1172184</v>
      </c>
      <c r="D25" s="9">
        <v>1171537.8999999999</v>
      </c>
      <c r="E25" s="9">
        <f t="shared" ref="E25:E36" si="0">D25-C25</f>
        <v>-646.10000000009313</v>
      </c>
      <c r="F25" s="10">
        <f t="shared" ref="F25:F36" si="1">D25/C25*100</f>
        <v>99.944880667199001</v>
      </c>
      <c r="G25" s="12" t="s">
        <v>27</v>
      </c>
      <c r="H25" s="2"/>
      <c r="I25" s="2"/>
    </row>
    <row r="26" spans="1:9" ht="159" customHeight="1" x14ac:dyDescent="0.3">
      <c r="A26" s="7">
        <v>256113055</v>
      </c>
      <c r="B26" s="8" t="s">
        <v>25</v>
      </c>
      <c r="C26" s="9">
        <v>2922199</v>
      </c>
      <c r="D26" s="9">
        <v>2690345.6</v>
      </c>
      <c r="E26" s="9">
        <f t="shared" si="0"/>
        <v>-231853.39999999991</v>
      </c>
      <c r="F26" s="10">
        <f t="shared" si="1"/>
        <v>92.065790180613988</v>
      </c>
      <c r="G26" s="13" t="s">
        <v>28</v>
      </c>
      <c r="H26" s="2"/>
      <c r="I26" s="2"/>
    </row>
    <row r="27" spans="1:9" ht="26.4" x14ac:dyDescent="0.3">
      <c r="A27" s="14" t="s">
        <v>29</v>
      </c>
      <c r="B27" s="8" t="s">
        <v>25</v>
      </c>
      <c r="C27" s="15">
        <f>C24+C25+C26</f>
        <v>8283320</v>
      </c>
      <c r="D27" s="15">
        <f>D24+D25+D26</f>
        <v>8050205.5</v>
      </c>
      <c r="E27" s="9">
        <f t="shared" si="0"/>
        <v>-233114.5</v>
      </c>
      <c r="F27" s="10">
        <f t="shared" si="1"/>
        <v>97.185735912653385</v>
      </c>
      <c r="G27" s="16"/>
      <c r="H27" s="2"/>
      <c r="I27" s="2"/>
    </row>
    <row r="28" spans="1:9" x14ac:dyDescent="0.3">
      <c r="A28" s="69" t="s">
        <v>30</v>
      </c>
      <c r="B28" s="70"/>
      <c r="C28" s="70"/>
      <c r="D28" s="70"/>
      <c r="E28" s="70"/>
      <c r="F28" s="70"/>
      <c r="G28" s="71"/>
      <c r="H28" s="2"/>
      <c r="I28" s="2"/>
    </row>
    <row r="29" spans="1:9" ht="68.400000000000006" customHeight="1" x14ac:dyDescent="0.3">
      <c r="A29" s="17" t="s">
        <v>31</v>
      </c>
      <c r="B29" s="8" t="s">
        <v>32</v>
      </c>
      <c r="C29" s="18">
        <v>71.2</v>
      </c>
      <c r="D29" s="18">
        <v>75.400000000000006</v>
      </c>
      <c r="E29" s="10">
        <f t="shared" si="0"/>
        <v>4.2000000000000028</v>
      </c>
      <c r="F29" s="10">
        <f t="shared" si="1"/>
        <v>105.89887640449437</v>
      </c>
      <c r="G29" s="12" t="s">
        <v>33</v>
      </c>
      <c r="H29" s="2"/>
      <c r="I29" s="2"/>
    </row>
    <row r="30" spans="1:9" ht="42.6" customHeight="1" x14ac:dyDescent="0.3">
      <c r="A30" s="17" t="s">
        <v>34</v>
      </c>
      <c r="B30" s="8" t="s">
        <v>32</v>
      </c>
      <c r="C30" s="18">
        <v>100</v>
      </c>
      <c r="D30" s="18">
        <v>100</v>
      </c>
      <c r="E30" s="10">
        <f t="shared" si="0"/>
        <v>0</v>
      </c>
      <c r="F30" s="10">
        <f t="shared" si="1"/>
        <v>100</v>
      </c>
      <c r="G30" s="16"/>
      <c r="H30" s="2"/>
      <c r="I30" s="2"/>
    </row>
    <row r="31" spans="1:9" ht="39.6" customHeight="1" x14ac:dyDescent="0.3">
      <c r="A31" s="17" t="s">
        <v>35</v>
      </c>
      <c r="B31" s="8" t="s">
        <v>32</v>
      </c>
      <c r="C31" s="18">
        <v>100</v>
      </c>
      <c r="D31" s="18">
        <v>100</v>
      </c>
      <c r="E31" s="10">
        <f t="shared" si="0"/>
        <v>0</v>
      </c>
      <c r="F31" s="10">
        <f t="shared" si="1"/>
        <v>100</v>
      </c>
      <c r="G31" s="16"/>
      <c r="H31" s="2"/>
      <c r="I31" s="2"/>
    </row>
    <row r="32" spans="1:9" ht="132.6" customHeight="1" x14ac:dyDescent="0.3">
      <c r="A32" s="17" t="s">
        <v>36</v>
      </c>
      <c r="B32" s="8" t="s">
        <v>32</v>
      </c>
      <c r="C32" s="18">
        <v>100</v>
      </c>
      <c r="D32" s="18">
        <v>100</v>
      </c>
      <c r="E32" s="10">
        <f t="shared" si="0"/>
        <v>0</v>
      </c>
      <c r="F32" s="10">
        <f t="shared" si="1"/>
        <v>100</v>
      </c>
      <c r="G32" s="16"/>
      <c r="H32" s="2"/>
      <c r="I32" s="2"/>
    </row>
    <row r="33" spans="1:9" ht="96" customHeight="1" x14ac:dyDescent="0.3">
      <c r="A33" s="17" t="s">
        <v>37</v>
      </c>
      <c r="B33" s="8" t="s">
        <v>32</v>
      </c>
      <c r="C33" s="18">
        <v>100</v>
      </c>
      <c r="D33" s="18">
        <v>100</v>
      </c>
      <c r="E33" s="10">
        <f t="shared" si="0"/>
        <v>0</v>
      </c>
      <c r="F33" s="10">
        <f t="shared" si="1"/>
        <v>100</v>
      </c>
      <c r="G33" s="16"/>
      <c r="H33" s="2"/>
      <c r="I33" s="2"/>
    </row>
    <row r="34" spans="1:9" ht="68.400000000000006" customHeight="1" x14ac:dyDescent="0.3">
      <c r="A34" s="17" t="s">
        <v>38</v>
      </c>
      <c r="B34" s="8" t="s">
        <v>32</v>
      </c>
      <c r="C34" s="18">
        <v>93.6</v>
      </c>
      <c r="D34" s="18">
        <v>102.9</v>
      </c>
      <c r="E34" s="10">
        <f t="shared" si="0"/>
        <v>9.3000000000000114</v>
      </c>
      <c r="F34" s="10">
        <f t="shared" si="1"/>
        <v>109.93589743589745</v>
      </c>
      <c r="G34" s="12" t="s">
        <v>39</v>
      </c>
      <c r="H34" s="2"/>
      <c r="I34" s="2"/>
    </row>
    <row r="35" spans="1:9" ht="40.200000000000003" customHeight="1" x14ac:dyDescent="0.3">
      <c r="A35" s="17" t="s">
        <v>40</v>
      </c>
      <c r="B35" s="8" t="s">
        <v>32</v>
      </c>
      <c r="C35" s="18">
        <v>4.8</v>
      </c>
      <c r="D35" s="18">
        <v>4.8</v>
      </c>
      <c r="E35" s="10">
        <f t="shared" si="0"/>
        <v>0</v>
      </c>
      <c r="F35" s="10">
        <f t="shared" si="1"/>
        <v>100</v>
      </c>
      <c r="G35" s="12" t="s">
        <v>41</v>
      </c>
      <c r="H35" s="2"/>
      <c r="I35" s="2"/>
    </row>
    <row r="36" spans="1:9" ht="132" customHeight="1" x14ac:dyDescent="0.3">
      <c r="A36" s="17" t="s">
        <v>42</v>
      </c>
      <c r="B36" s="8" t="s">
        <v>32</v>
      </c>
      <c r="C36" s="18">
        <v>100</v>
      </c>
      <c r="D36" s="18">
        <v>100</v>
      </c>
      <c r="E36" s="10">
        <f t="shared" si="0"/>
        <v>0</v>
      </c>
      <c r="F36" s="10">
        <f t="shared" si="1"/>
        <v>100</v>
      </c>
      <c r="G36" s="16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19" t="s">
        <v>43</v>
      </c>
      <c r="B38" s="19"/>
      <c r="C38" s="19"/>
      <c r="D38" s="19"/>
      <c r="E38" s="19"/>
      <c r="F38" s="19"/>
      <c r="G38" s="19"/>
    </row>
    <row r="39" spans="1:9" x14ac:dyDescent="0.3">
      <c r="A39" s="19" t="s">
        <v>44</v>
      </c>
      <c r="B39" s="19"/>
      <c r="C39" s="19"/>
      <c r="D39" s="19"/>
      <c r="E39" s="19"/>
      <c r="F39" s="19"/>
      <c r="G39" s="19"/>
    </row>
    <row r="40" spans="1:9" x14ac:dyDescent="0.3">
      <c r="A40" s="66" t="s">
        <v>13</v>
      </c>
      <c r="B40" s="67"/>
      <c r="C40" s="67"/>
      <c r="D40" s="67"/>
      <c r="E40" s="67"/>
      <c r="F40" s="67"/>
      <c r="G40" s="67"/>
    </row>
    <row r="41" spans="1:9" x14ac:dyDescent="0.3">
      <c r="A41" s="19" t="s">
        <v>15</v>
      </c>
      <c r="B41" s="19"/>
      <c r="C41" s="19"/>
      <c r="D41" s="19"/>
      <c r="E41" s="19"/>
      <c r="F41" s="19"/>
      <c r="G41" s="19"/>
    </row>
    <row r="42" spans="1:9" ht="100.8" customHeight="1" x14ac:dyDescent="0.3">
      <c r="A42" s="66" t="s">
        <v>45</v>
      </c>
      <c r="B42" s="67"/>
      <c r="C42" s="67"/>
      <c r="D42" s="67"/>
      <c r="E42" s="67"/>
      <c r="F42" s="67"/>
      <c r="G42" s="67"/>
    </row>
    <row r="43" spans="1:9" ht="66" x14ac:dyDescent="0.3">
      <c r="A43" s="20" t="s">
        <v>46</v>
      </c>
      <c r="B43" s="7" t="s">
        <v>19</v>
      </c>
      <c r="C43" s="20" t="s">
        <v>20</v>
      </c>
      <c r="D43" s="20" t="s">
        <v>21</v>
      </c>
      <c r="E43" s="7" t="s">
        <v>22</v>
      </c>
      <c r="F43" s="20" t="s">
        <v>47</v>
      </c>
      <c r="G43" s="7" t="s">
        <v>48</v>
      </c>
    </row>
    <row r="44" spans="1:9" x14ac:dyDescent="0.3">
      <c r="A44" s="20">
        <v>1</v>
      </c>
      <c r="B44" s="20">
        <v>2</v>
      </c>
      <c r="C44" s="20">
        <v>3</v>
      </c>
      <c r="D44" s="20">
        <v>4</v>
      </c>
      <c r="E44" s="20">
        <v>5</v>
      </c>
      <c r="F44" s="20">
        <v>6</v>
      </c>
      <c r="G44" s="20">
        <v>7</v>
      </c>
    </row>
    <row r="45" spans="1:9" ht="53.4" customHeight="1" x14ac:dyDescent="0.3">
      <c r="A45" s="21" t="s">
        <v>49</v>
      </c>
      <c r="B45" s="20" t="s">
        <v>50</v>
      </c>
      <c r="C45" s="22">
        <v>28045</v>
      </c>
      <c r="D45" s="22">
        <v>28895</v>
      </c>
      <c r="E45" s="23">
        <f>D45-C45</f>
        <v>850</v>
      </c>
      <c r="F45" s="24">
        <f>D45/C45*100</f>
        <v>103.03084328757355</v>
      </c>
      <c r="G45" s="25" t="s">
        <v>51</v>
      </c>
    </row>
    <row r="46" spans="1:9" ht="28.8" customHeight="1" x14ac:dyDescent="0.3">
      <c r="A46" s="21" t="s">
        <v>52</v>
      </c>
      <c r="B46" s="20" t="s">
        <v>50</v>
      </c>
      <c r="C46" s="22">
        <v>7518</v>
      </c>
      <c r="D46" s="22">
        <v>7906</v>
      </c>
      <c r="E46" s="23">
        <f t="shared" ref="E46:E74" si="2">D46-C46</f>
        <v>388</v>
      </c>
      <c r="F46" s="24">
        <f t="shared" ref="F46:F74" si="3">D46/C46*100</f>
        <v>105.16094706038841</v>
      </c>
      <c r="G46" s="25" t="s">
        <v>53</v>
      </c>
    </row>
    <row r="47" spans="1:9" ht="52.8" x14ac:dyDescent="0.3">
      <c r="A47" s="26" t="s">
        <v>54</v>
      </c>
      <c r="B47" s="20" t="s">
        <v>50</v>
      </c>
      <c r="C47" s="22">
        <v>133</v>
      </c>
      <c r="D47" s="22">
        <v>133</v>
      </c>
      <c r="E47" s="23">
        <f t="shared" si="2"/>
        <v>0</v>
      </c>
      <c r="F47" s="24">
        <f t="shared" si="3"/>
        <v>100</v>
      </c>
      <c r="G47" s="16"/>
    </row>
    <row r="48" spans="1:9" ht="52.8" x14ac:dyDescent="0.3">
      <c r="A48" s="26" t="s">
        <v>55</v>
      </c>
      <c r="B48" s="20" t="s">
        <v>50</v>
      </c>
      <c r="C48" s="22">
        <v>275</v>
      </c>
      <c r="D48" s="22">
        <v>275</v>
      </c>
      <c r="E48" s="23">
        <f t="shared" si="2"/>
        <v>0</v>
      </c>
      <c r="F48" s="24">
        <f t="shared" si="3"/>
        <v>100</v>
      </c>
      <c r="G48" s="16"/>
    </row>
    <row r="49" spans="1:7" ht="52.8" x14ac:dyDescent="0.3">
      <c r="A49" s="26" t="s">
        <v>56</v>
      </c>
      <c r="B49" s="20" t="s">
        <v>50</v>
      </c>
      <c r="C49" s="22">
        <v>7</v>
      </c>
      <c r="D49" s="22">
        <v>7</v>
      </c>
      <c r="E49" s="23">
        <f t="shared" si="2"/>
        <v>0</v>
      </c>
      <c r="F49" s="24">
        <f t="shared" si="3"/>
        <v>100</v>
      </c>
      <c r="G49" s="16"/>
    </row>
    <row r="50" spans="1:7" ht="39.6" x14ac:dyDescent="0.3">
      <c r="A50" s="26" t="s">
        <v>57</v>
      </c>
      <c r="B50" s="20" t="s">
        <v>50</v>
      </c>
      <c r="C50" s="22">
        <f>C51+C52+C53</f>
        <v>1986</v>
      </c>
      <c r="D50" s="22">
        <v>1986</v>
      </c>
      <c r="E50" s="23">
        <f t="shared" si="2"/>
        <v>0</v>
      </c>
      <c r="F50" s="24">
        <f t="shared" si="3"/>
        <v>100</v>
      </c>
      <c r="G50" s="16"/>
    </row>
    <row r="51" spans="1:7" x14ac:dyDescent="0.3">
      <c r="A51" s="27" t="s">
        <v>58</v>
      </c>
      <c r="B51" s="28" t="s">
        <v>50</v>
      </c>
      <c r="C51" s="29">
        <v>48</v>
      </c>
      <c r="D51" s="29">
        <v>48</v>
      </c>
      <c r="E51" s="30">
        <f t="shared" si="2"/>
        <v>0</v>
      </c>
      <c r="F51" s="31">
        <f t="shared" si="3"/>
        <v>100</v>
      </c>
      <c r="G51" s="32"/>
    </row>
    <row r="52" spans="1:7" x14ac:dyDescent="0.3">
      <c r="A52" s="27" t="s">
        <v>59</v>
      </c>
      <c r="B52" s="28" t="s">
        <v>50</v>
      </c>
      <c r="C52" s="29">
        <v>136</v>
      </c>
      <c r="D52" s="29">
        <v>136</v>
      </c>
      <c r="E52" s="30">
        <f t="shared" si="2"/>
        <v>0</v>
      </c>
      <c r="F52" s="31">
        <f t="shared" si="3"/>
        <v>100</v>
      </c>
      <c r="G52" s="32"/>
    </row>
    <row r="53" spans="1:7" x14ac:dyDescent="0.3">
      <c r="A53" s="27" t="s">
        <v>60</v>
      </c>
      <c r="B53" s="28" t="s">
        <v>50</v>
      </c>
      <c r="C53" s="29">
        <v>1802</v>
      </c>
      <c r="D53" s="29">
        <v>1802</v>
      </c>
      <c r="E53" s="30">
        <f t="shared" si="2"/>
        <v>0</v>
      </c>
      <c r="F53" s="31">
        <f t="shared" si="3"/>
        <v>100</v>
      </c>
      <c r="G53" s="32"/>
    </row>
    <row r="54" spans="1:7" ht="39.6" x14ac:dyDescent="0.3">
      <c r="A54" s="26" t="s">
        <v>61</v>
      </c>
      <c r="B54" s="20" t="s">
        <v>50</v>
      </c>
      <c r="C54" s="22">
        <v>83</v>
      </c>
      <c r="D54" s="22">
        <v>83</v>
      </c>
      <c r="E54" s="23">
        <f t="shared" si="2"/>
        <v>0</v>
      </c>
      <c r="F54" s="24">
        <f t="shared" si="3"/>
        <v>100</v>
      </c>
      <c r="G54" s="16"/>
    </row>
    <row r="55" spans="1:7" ht="39.6" x14ac:dyDescent="0.3">
      <c r="A55" s="26" t="s">
        <v>62</v>
      </c>
      <c r="B55" s="20" t="s">
        <v>50</v>
      </c>
      <c r="C55" s="22">
        <v>3083</v>
      </c>
      <c r="D55" s="22">
        <v>3083</v>
      </c>
      <c r="E55" s="23">
        <f t="shared" si="2"/>
        <v>0</v>
      </c>
      <c r="F55" s="24">
        <f t="shared" si="3"/>
        <v>100</v>
      </c>
      <c r="G55" s="16"/>
    </row>
    <row r="56" spans="1:7" ht="52.8" x14ac:dyDescent="0.3">
      <c r="A56" s="26" t="s">
        <v>63</v>
      </c>
      <c r="B56" s="20" t="s">
        <v>50</v>
      </c>
      <c r="C56" s="22">
        <v>7</v>
      </c>
      <c r="D56" s="22">
        <v>7</v>
      </c>
      <c r="E56" s="23">
        <f t="shared" si="2"/>
        <v>0</v>
      </c>
      <c r="F56" s="24">
        <f t="shared" si="3"/>
        <v>100</v>
      </c>
      <c r="G56" s="16"/>
    </row>
    <row r="57" spans="1:7" ht="26.4" x14ac:dyDescent="0.3">
      <c r="A57" s="26" t="s">
        <v>64</v>
      </c>
      <c r="B57" s="20" t="s">
        <v>50</v>
      </c>
      <c r="C57" s="22">
        <v>407</v>
      </c>
      <c r="D57" s="22">
        <v>407</v>
      </c>
      <c r="E57" s="23">
        <f t="shared" si="2"/>
        <v>0</v>
      </c>
      <c r="F57" s="24">
        <f t="shared" si="3"/>
        <v>100</v>
      </c>
      <c r="G57" s="16"/>
    </row>
    <row r="58" spans="1:7" ht="26.4" x14ac:dyDescent="0.3">
      <c r="A58" s="26" t="s">
        <v>65</v>
      </c>
      <c r="B58" s="20" t="s">
        <v>50</v>
      </c>
      <c r="C58" s="22">
        <v>799</v>
      </c>
      <c r="D58" s="22">
        <v>799</v>
      </c>
      <c r="E58" s="23">
        <f t="shared" si="2"/>
        <v>0</v>
      </c>
      <c r="F58" s="24">
        <f t="shared" si="3"/>
        <v>100</v>
      </c>
      <c r="G58" s="16"/>
    </row>
    <row r="59" spans="1:7" ht="39.6" x14ac:dyDescent="0.3">
      <c r="A59" s="26" t="s">
        <v>66</v>
      </c>
      <c r="B59" s="20" t="s">
        <v>50</v>
      </c>
      <c r="C59" s="22">
        <v>310</v>
      </c>
      <c r="D59" s="22">
        <v>310</v>
      </c>
      <c r="E59" s="23">
        <f t="shared" si="2"/>
        <v>0</v>
      </c>
      <c r="F59" s="24">
        <f t="shared" si="3"/>
        <v>100</v>
      </c>
      <c r="G59" s="16"/>
    </row>
    <row r="60" spans="1:7" ht="39.6" x14ac:dyDescent="0.3">
      <c r="A60" s="26" t="s">
        <v>67</v>
      </c>
      <c r="B60" s="20" t="s">
        <v>50</v>
      </c>
      <c r="C60" s="22">
        <v>327</v>
      </c>
      <c r="D60" s="22">
        <v>327</v>
      </c>
      <c r="E60" s="23">
        <f t="shared" si="2"/>
        <v>0</v>
      </c>
      <c r="F60" s="24">
        <f t="shared" si="3"/>
        <v>100</v>
      </c>
      <c r="G60" s="16"/>
    </row>
    <row r="61" spans="1:7" ht="26.4" x14ac:dyDescent="0.3">
      <c r="A61" s="26" t="s">
        <v>68</v>
      </c>
      <c r="B61" s="20" t="s">
        <v>50</v>
      </c>
      <c r="C61" s="22">
        <v>809</v>
      </c>
      <c r="D61" s="22">
        <v>809</v>
      </c>
      <c r="E61" s="23">
        <f t="shared" si="2"/>
        <v>0</v>
      </c>
      <c r="F61" s="24">
        <f t="shared" si="3"/>
        <v>100</v>
      </c>
      <c r="G61" s="16"/>
    </row>
    <row r="62" spans="1:7" ht="79.2" x14ac:dyDescent="0.3">
      <c r="A62" s="26" t="s">
        <v>69</v>
      </c>
      <c r="B62" s="20" t="s">
        <v>50</v>
      </c>
      <c r="C62" s="22">
        <v>4</v>
      </c>
      <c r="D62" s="22">
        <v>4</v>
      </c>
      <c r="E62" s="23">
        <f t="shared" si="2"/>
        <v>0</v>
      </c>
      <c r="F62" s="24">
        <f t="shared" si="3"/>
        <v>100</v>
      </c>
      <c r="G62" s="16"/>
    </row>
    <row r="63" spans="1:7" ht="66" x14ac:dyDescent="0.3">
      <c r="A63" s="26" t="s">
        <v>70</v>
      </c>
      <c r="B63" s="20" t="s">
        <v>50</v>
      </c>
      <c r="C63" s="22">
        <f>C64+C65</f>
        <v>28</v>
      </c>
      <c r="D63" s="22">
        <v>28</v>
      </c>
      <c r="E63" s="23">
        <f t="shared" si="2"/>
        <v>0</v>
      </c>
      <c r="F63" s="24">
        <f t="shared" si="3"/>
        <v>100</v>
      </c>
      <c r="G63" s="16"/>
    </row>
    <row r="64" spans="1:7" ht="66" x14ac:dyDescent="0.3">
      <c r="A64" s="33" t="s">
        <v>71</v>
      </c>
      <c r="B64" s="28" t="s">
        <v>50</v>
      </c>
      <c r="C64" s="29">
        <v>26</v>
      </c>
      <c r="D64" s="29">
        <v>26</v>
      </c>
      <c r="E64" s="30">
        <f t="shared" si="2"/>
        <v>0</v>
      </c>
      <c r="F64" s="31">
        <f t="shared" si="3"/>
        <v>100</v>
      </c>
      <c r="G64" s="32"/>
    </row>
    <row r="65" spans="1:7" ht="52.8" x14ac:dyDescent="0.3">
      <c r="A65" s="33" t="s">
        <v>72</v>
      </c>
      <c r="B65" s="28" t="s">
        <v>50</v>
      </c>
      <c r="C65" s="29">
        <v>2</v>
      </c>
      <c r="D65" s="29">
        <v>2</v>
      </c>
      <c r="E65" s="30">
        <f t="shared" si="2"/>
        <v>0</v>
      </c>
      <c r="F65" s="31">
        <f t="shared" si="3"/>
        <v>100</v>
      </c>
      <c r="G65" s="32"/>
    </row>
    <row r="66" spans="1:7" ht="39.6" x14ac:dyDescent="0.3">
      <c r="A66" s="26" t="s">
        <v>73</v>
      </c>
      <c r="B66" s="20" t="s">
        <v>50</v>
      </c>
      <c r="C66" s="22">
        <f>C67+C68+C69</f>
        <v>11</v>
      </c>
      <c r="D66" s="22">
        <v>11</v>
      </c>
      <c r="E66" s="23">
        <f t="shared" si="2"/>
        <v>0</v>
      </c>
      <c r="F66" s="24">
        <f t="shared" si="3"/>
        <v>100</v>
      </c>
      <c r="G66" s="16"/>
    </row>
    <row r="67" spans="1:7" ht="26.4" x14ac:dyDescent="0.3">
      <c r="A67" s="34" t="s">
        <v>74</v>
      </c>
      <c r="B67" s="28" t="s">
        <v>50</v>
      </c>
      <c r="C67" s="29">
        <v>9</v>
      </c>
      <c r="D67" s="29">
        <v>9</v>
      </c>
      <c r="E67" s="30">
        <f t="shared" si="2"/>
        <v>0</v>
      </c>
      <c r="F67" s="31">
        <f t="shared" si="3"/>
        <v>100</v>
      </c>
      <c r="G67" s="16"/>
    </row>
    <row r="68" spans="1:7" ht="26.4" x14ac:dyDescent="0.3">
      <c r="A68" s="34" t="s">
        <v>75</v>
      </c>
      <c r="B68" s="28" t="s">
        <v>50</v>
      </c>
      <c r="C68" s="29">
        <v>1</v>
      </c>
      <c r="D68" s="29">
        <v>1</v>
      </c>
      <c r="E68" s="30">
        <f t="shared" si="2"/>
        <v>0</v>
      </c>
      <c r="F68" s="31">
        <f t="shared" si="3"/>
        <v>100</v>
      </c>
      <c r="G68" s="16"/>
    </row>
    <row r="69" spans="1:7" ht="39.6" x14ac:dyDescent="0.3">
      <c r="A69" s="34" t="s">
        <v>76</v>
      </c>
      <c r="B69" s="28" t="s">
        <v>50</v>
      </c>
      <c r="C69" s="29">
        <v>1</v>
      </c>
      <c r="D69" s="29">
        <v>1</v>
      </c>
      <c r="E69" s="30">
        <f t="shared" si="2"/>
        <v>0</v>
      </c>
      <c r="F69" s="31">
        <f t="shared" si="3"/>
        <v>100</v>
      </c>
      <c r="G69" s="16"/>
    </row>
    <row r="70" spans="1:7" ht="52.8" x14ac:dyDescent="0.3">
      <c r="A70" s="26" t="s">
        <v>77</v>
      </c>
      <c r="B70" s="20" t="s">
        <v>50</v>
      </c>
      <c r="C70" s="22">
        <v>915</v>
      </c>
      <c r="D70" s="22">
        <v>1203</v>
      </c>
      <c r="E70" s="23">
        <f t="shared" si="2"/>
        <v>288</v>
      </c>
      <c r="F70" s="35">
        <f t="shared" si="3"/>
        <v>131.47540983606558</v>
      </c>
      <c r="G70" s="36" t="s">
        <v>78</v>
      </c>
    </row>
    <row r="71" spans="1:7" ht="224.4" x14ac:dyDescent="0.3">
      <c r="A71" s="26" t="s">
        <v>79</v>
      </c>
      <c r="B71" s="20" t="s">
        <v>50</v>
      </c>
      <c r="C71" s="22">
        <v>1246</v>
      </c>
      <c r="D71" s="22">
        <v>442</v>
      </c>
      <c r="E71" s="23">
        <f t="shared" si="2"/>
        <v>-804</v>
      </c>
      <c r="F71" s="35">
        <f t="shared" si="3"/>
        <v>35.473515248796147</v>
      </c>
      <c r="G71" s="36" t="s">
        <v>80</v>
      </c>
    </row>
    <row r="72" spans="1:7" ht="66" x14ac:dyDescent="0.3">
      <c r="A72" s="26" t="s">
        <v>81</v>
      </c>
      <c r="B72" s="20" t="s">
        <v>50</v>
      </c>
      <c r="C72" s="22">
        <v>213</v>
      </c>
      <c r="D72" s="22">
        <v>972</v>
      </c>
      <c r="E72" s="23">
        <f t="shared" si="2"/>
        <v>759</v>
      </c>
      <c r="F72" s="35">
        <f t="shared" si="3"/>
        <v>456.33802816901408</v>
      </c>
      <c r="G72" s="36" t="s">
        <v>82</v>
      </c>
    </row>
    <row r="73" spans="1:7" ht="66" x14ac:dyDescent="0.3">
      <c r="A73" s="26" t="s">
        <v>83</v>
      </c>
      <c r="B73" s="20" t="s">
        <v>50</v>
      </c>
      <c r="C73" s="22">
        <v>95</v>
      </c>
      <c r="D73" s="22">
        <v>87</v>
      </c>
      <c r="E73" s="23">
        <f t="shared" si="2"/>
        <v>-8</v>
      </c>
      <c r="F73" s="35">
        <f t="shared" si="3"/>
        <v>91.578947368421055</v>
      </c>
      <c r="G73" s="36" t="s">
        <v>84</v>
      </c>
    </row>
    <row r="74" spans="1:7" ht="118.8" x14ac:dyDescent="0.3">
      <c r="A74" s="37" t="s">
        <v>85</v>
      </c>
      <c r="B74" s="20" t="s">
        <v>86</v>
      </c>
      <c r="C74" s="38">
        <v>628</v>
      </c>
      <c r="D74" s="38">
        <v>628</v>
      </c>
      <c r="E74" s="23">
        <f t="shared" si="2"/>
        <v>0</v>
      </c>
      <c r="F74" s="24">
        <f t="shared" si="3"/>
        <v>100</v>
      </c>
      <c r="G74" s="16"/>
    </row>
    <row r="75" spans="1:7" x14ac:dyDescent="0.3">
      <c r="A75" s="39"/>
      <c r="B75" s="19"/>
      <c r="C75" s="19"/>
      <c r="D75" s="19"/>
      <c r="E75" s="19"/>
      <c r="F75" s="19"/>
      <c r="G75" s="19"/>
    </row>
    <row r="76" spans="1:7" ht="66" x14ac:dyDescent="0.3">
      <c r="A76" s="20" t="s">
        <v>87</v>
      </c>
      <c r="B76" s="20" t="s">
        <v>19</v>
      </c>
      <c r="C76" s="20" t="s">
        <v>20</v>
      </c>
      <c r="D76" s="20" t="s">
        <v>21</v>
      </c>
      <c r="E76" s="7" t="s">
        <v>22</v>
      </c>
      <c r="F76" s="20" t="s">
        <v>47</v>
      </c>
      <c r="G76" s="7" t="s">
        <v>48</v>
      </c>
    </row>
    <row r="77" spans="1:7" x14ac:dyDescent="0.3">
      <c r="A77" s="20">
        <v>1</v>
      </c>
      <c r="B77" s="20">
        <v>2</v>
      </c>
      <c r="C77" s="20">
        <v>3</v>
      </c>
      <c r="D77" s="20">
        <v>4</v>
      </c>
      <c r="E77" s="20">
        <v>5</v>
      </c>
      <c r="F77" s="20">
        <v>6</v>
      </c>
      <c r="G77" s="20">
        <v>7</v>
      </c>
    </row>
    <row r="78" spans="1:7" x14ac:dyDescent="0.3">
      <c r="A78" s="37" t="s">
        <v>88</v>
      </c>
      <c r="B78" s="20" t="s">
        <v>25</v>
      </c>
      <c r="C78" s="40">
        <v>1587702</v>
      </c>
      <c r="D78" s="40">
        <v>1587672.9</v>
      </c>
      <c r="E78" s="41">
        <f t="shared" ref="E78:E108" si="4">D78-C78</f>
        <v>-29.100000000093132</v>
      </c>
      <c r="F78" s="42">
        <f>D78/C78%</f>
        <v>99.998167162351621</v>
      </c>
      <c r="G78" s="37" t="s">
        <v>89</v>
      </c>
    </row>
    <row r="79" spans="1:7" ht="26.4" x14ac:dyDescent="0.3">
      <c r="A79" s="37" t="s">
        <v>90</v>
      </c>
      <c r="B79" s="20" t="s">
        <v>25</v>
      </c>
      <c r="C79" s="40">
        <v>496122</v>
      </c>
      <c r="D79" s="40">
        <v>496112.9</v>
      </c>
      <c r="E79" s="41">
        <f t="shared" si="4"/>
        <v>-9.0999999999767169</v>
      </c>
      <c r="F79" s="42">
        <f t="shared" ref="F79:F105" si="5">D79/C79%</f>
        <v>99.998165773741135</v>
      </c>
      <c r="G79" s="37" t="s">
        <v>89</v>
      </c>
    </row>
    <row r="80" spans="1:7" ht="26.4" x14ac:dyDescent="0.3">
      <c r="A80" s="37" t="s">
        <v>91</v>
      </c>
      <c r="B80" s="20" t="s">
        <v>25</v>
      </c>
      <c r="C80" s="40">
        <v>114639</v>
      </c>
      <c r="D80" s="40">
        <v>114637.9</v>
      </c>
      <c r="E80" s="41">
        <f t="shared" si="4"/>
        <v>-1.1000000000058208</v>
      </c>
      <c r="F80" s="42">
        <f t="shared" si="5"/>
        <v>99.999040466158974</v>
      </c>
      <c r="G80" s="37" t="s">
        <v>89</v>
      </c>
    </row>
    <row r="81" spans="1:7" ht="26.4" x14ac:dyDescent="0.3">
      <c r="A81" s="37" t="s">
        <v>92</v>
      </c>
      <c r="B81" s="20" t="s">
        <v>25</v>
      </c>
      <c r="C81" s="40">
        <v>103527</v>
      </c>
      <c r="D81" s="40">
        <v>103526.9</v>
      </c>
      <c r="E81" s="41">
        <f t="shared" si="4"/>
        <v>-0.10000000000582077</v>
      </c>
      <c r="F81" s="42">
        <f t="shared" si="5"/>
        <v>99.99990340684073</v>
      </c>
      <c r="G81" s="37" t="s">
        <v>89</v>
      </c>
    </row>
    <row r="82" spans="1:7" ht="26.4" x14ac:dyDescent="0.3">
      <c r="A82" s="37" t="s">
        <v>93</v>
      </c>
      <c r="B82" s="20" t="s">
        <v>25</v>
      </c>
      <c r="C82" s="40">
        <v>8836</v>
      </c>
      <c r="D82" s="40">
        <v>8836</v>
      </c>
      <c r="E82" s="41">
        <f t="shared" si="4"/>
        <v>0</v>
      </c>
      <c r="F82" s="42">
        <f t="shared" si="5"/>
        <v>100</v>
      </c>
      <c r="G82" s="12"/>
    </row>
    <row r="83" spans="1:7" ht="52.8" x14ac:dyDescent="0.3">
      <c r="A83" s="37" t="s">
        <v>94</v>
      </c>
      <c r="B83" s="20" t="s">
        <v>25</v>
      </c>
      <c r="C83" s="40">
        <v>205367</v>
      </c>
      <c r="D83" s="40">
        <v>204924.6</v>
      </c>
      <c r="E83" s="41">
        <f t="shared" si="4"/>
        <v>-442.39999999999418</v>
      </c>
      <c r="F83" s="43">
        <f t="shared" si="5"/>
        <v>99.784580774905407</v>
      </c>
      <c r="G83" s="37" t="s">
        <v>27</v>
      </c>
    </row>
    <row r="84" spans="1:7" x14ac:dyDescent="0.3">
      <c r="A84" s="44" t="s">
        <v>58</v>
      </c>
      <c r="B84" s="28" t="s">
        <v>25</v>
      </c>
      <c r="C84" s="45">
        <v>12185</v>
      </c>
      <c r="D84" s="45">
        <v>12162.7</v>
      </c>
      <c r="E84" s="46">
        <f t="shared" si="4"/>
        <v>-22.299999999999272</v>
      </c>
      <c r="F84" s="47">
        <f t="shared" si="5"/>
        <v>99.816988100123112</v>
      </c>
      <c r="G84" s="48" t="s">
        <v>89</v>
      </c>
    </row>
    <row r="85" spans="1:7" x14ac:dyDescent="0.3">
      <c r="A85" s="44" t="s">
        <v>59</v>
      </c>
      <c r="B85" s="28" t="s">
        <v>25</v>
      </c>
      <c r="C85" s="45">
        <v>37225</v>
      </c>
      <c r="D85" s="45">
        <v>37222.5</v>
      </c>
      <c r="E85" s="46">
        <f t="shared" si="4"/>
        <v>-2.5</v>
      </c>
      <c r="F85" s="49">
        <f t="shared" si="5"/>
        <v>99.993284083277373</v>
      </c>
      <c r="G85" s="48" t="s">
        <v>89</v>
      </c>
    </row>
    <row r="86" spans="1:7" ht="26.4" x14ac:dyDescent="0.3">
      <c r="A86" s="44" t="s">
        <v>60</v>
      </c>
      <c r="B86" s="28" t="s">
        <v>25</v>
      </c>
      <c r="C86" s="45">
        <v>155957</v>
      </c>
      <c r="D86" s="45">
        <v>155539.4</v>
      </c>
      <c r="E86" s="46">
        <f t="shared" si="4"/>
        <v>-417.60000000000582</v>
      </c>
      <c r="F86" s="47">
        <f t="shared" si="5"/>
        <v>99.732233884981113</v>
      </c>
      <c r="G86" s="48" t="s">
        <v>27</v>
      </c>
    </row>
    <row r="87" spans="1:7" ht="26.4" x14ac:dyDescent="0.3">
      <c r="A87" s="37" t="s">
        <v>95</v>
      </c>
      <c r="B87" s="20" t="s">
        <v>25</v>
      </c>
      <c r="C87" s="40">
        <v>16633</v>
      </c>
      <c r="D87" s="40">
        <v>16633</v>
      </c>
      <c r="E87" s="41">
        <f t="shared" si="4"/>
        <v>0</v>
      </c>
      <c r="F87" s="42">
        <f t="shared" si="5"/>
        <v>99.999999999999986</v>
      </c>
      <c r="G87" s="12" t="s">
        <v>96</v>
      </c>
    </row>
    <row r="88" spans="1:7" ht="39.6" x14ac:dyDescent="0.3">
      <c r="A88" s="37" t="s">
        <v>97</v>
      </c>
      <c r="B88" s="20" t="s">
        <v>25</v>
      </c>
      <c r="C88" s="40">
        <v>159985</v>
      </c>
      <c r="D88" s="40">
        <v>159935.20000000001</v>
      </c>
      <c r="E88" s="41">
        <f t="shared" si="4"/>
        <v>-49.799999999988358</v>
      </c>
      <c r="F88" s="42">
        <f t="shared" si="5"/>
        <v>99.968872081757681</v>
      </c>
      <c r="G88" s="37" t="s">
        <v>89</v>
      </c>
    </row>
    <row r="89" spans="1:7" ht="26.4" x14ac:dyDescent="0.3">
      <c r="A89" s="37" t="s">
        <v>98</v>
      </c>
      <c r="B89" s="20" t="s">
        <v>25</v>
      </c>
      <c r="C89" s="40">
        <v>1439</v>
      </c>
      <c r="D89" s="40">
        <v>1439</v>
      </c>
      <c r="E89" s="41">
        <f t="shared" si="4"/>
        <v>0</v>
      </c>
      <c r="F89" s="42">
        <f t="shared" si="5"/>
        <v>100</v>
      </c>
      <c r="G89" s="12"/>
    </row>
    <row r="90" spans="1:7" x14ac:dyDescent="0.3">
      <c r="A90" s="37" t="s">
        <v>99</v>
      </c>
      <c r="B90" s="20" t="s">
        <v>25</v>
      </c>
      <c r="C90" s="40">
        <v>31697</v>
      </c>
      <c r="D90" s="40">
        <v>31697</v>
      </c>
      <c r="E90" s="41">
        <f t="shared" si="4"/>
        <v>0</v>
      </c>
      <c r="F90" s="42">
        <f t="shared" si="5"/>
        <v>99.999999999999986</v>
      </c>
      <c r="G90" s="12"/>
    </row>
    <row r="91" spans="1:7" x14ac:dyDescent="0.3">
      <c r="A91" s="37" t="s">
        <v>100</v>
      </c>
      <c r="B91" s="20" t="s">
        <v>25</v>
      </c>
      <c r="C91" s="40">
        <v>195830</v>
      </c>
      <c r="D91" s="40">
        <v>195829.6</v>
      </c>
      <c r="E91" s="41">
        <f t="shared" si="4"/>
        <v>-0.39999999999417923</v>
      </c>
      <c r="F91" s="42">
        <f t="shared" si="5"/>
        <v>99.99979574120411</v>
      </c>
      <c r="G91" s="37" t="s">
        <v>89</v>
      </c>
    </row>
    <row r="92" spans="1:7" x14ac:dyDescent="0.3">
      <c r="A92" s="37" t="s">
        <v>101</v>
      </c>
      <c r="B92" s="20" t="s">
        <v>25</v>
      </c>
      <c r="C92" s="40">
        <v>34747</v>
      </c>
      <c r="D92" s="40">
        <v>34737.9</v>
      </c>
      <c r="E92" s="41">
        <f t="shared" si="4"/>
        <v>-9.0999999999985448</v>
      </c>
      <c r="F92" s="42">
        <f t="shared" si="5"/>
        <v>99.973810688692552</v>
      </c>
      <c r="G92" s="37" t="s">
        <v>89</v>
      </c>
    </row>
    <row r="93" spans="1:7" x14ac:dyDescent="0.3">
      <c r="A93" s="37" t="s">
        <v>102</v>
      </c>
      <c r="B93" s="20" t="s">
        <v>25</v>
      </c>
      <c r="C93" s="40">
        <v>59750</v>
      </c>
      <c r="D93" s="40">
        <v>59749.5</v>
      </c>
      <c r="E93" s="41">
        <f t="shared" si="4"/>
        <v>-0.5</v>
      </c>
      <c r="F93" s="42">
        <f t="shared" si="5"/>
        <v>99.999163179916323</v>
      </c>
      <c r="G93" s="37" t="s">
        <v>89</v>
      </c>
    </row>
    <row r="94" spans="1:7" x14ac:dyDescent="0.3">
      <c r="A94" s="37" t="s">
        <v>103</v>
      </c>
      <c r="B94" s="20" t="s">
        <v>25</v>
      </c>
      <c r="C94" s="40">
        <v>142202</v>
      </c>
      <c r="D94" s="40">
        <v>142202</v>
      </c>
      <c r="E94" s="41">
        <f t="shared" si="4"/>
        <v>0</v>
      </c>
      <c r="F94" s="42">
        <f t="shared" si="5"/>
        <v>100</v>
      </c>
      <c r="G94" s="12"/>
    </row>
    <row r="95" spans="1:7" ht="79.2" x14ac:dyDescent="0.3">
      <c r="A95" s="37" t="s">
        <v>104</v>
      </c>
      <c r="B95" s="20" t="s">
        <v>25</v>
      </c>
      <c r="C95" s="40">
        <v>5600</v>
      </c>
      <c r="D95" s="40">
        <v>5600</v>
      </c>
      <c r="E95" s="41">
        <f t="shared" si="4"/>
        <v>0</v>
      </c>
      <c r="F95" s="42">
        <f t="shared" si="5"/>
        <v>100</v>
      </c>
      <c r="G95" s="12"/>
    </row>
    <row r="96" spans="1:7" ht="39.6" x14ac:dyDescent="0.3">
      <c r="A96" s="37" t="s">
        <v>105</v>
      </c>
      <c r="B96" s="20" t="s">
        <v>25</v>
      </c>
      <c r="C96" s="40">
        <v>145330</v>
      </c>
      <c r="D96" s="40">
        <v>145330</v>
      </c>
      <c r="E96" s="41">
        <f t="shared" si="4"/>
        <v>0</v>
      </c>
      <c r="F96" s="42">
        <f t="shared" si="5"/>
        <v>100</v>
      </c>
      <c r="G96" s="12"/>
    </row>
    <row r="97" spans="1:7" ht="39.6" x14ac:dyDescent="0.3">
      <c r="A97" s="48" t="s">
        <v>106</v>
      </c>
      <c r="B97" s="28" t="s">
        <v>25</v>
      </c>
      <c r="C97" s="45">
        <v>11560</v>
      </c>
      <c r="D97" s="45">
        <v>11560</v>
      </c>
      <c r="E97" s="46">
        <f t="shared" si="4"/>
        <v>0</v>
      </c>
      <c r="F97" s="49">
        <f t="shared" si="5"/>
        <v>100</v>
      </c>
      <c r="G97" s="12"/>
    </row>
    <row r="98" spans="1:7" ht="39.6" x14ac:dyDescent="0.3">
      <c r="A98" s="48" t="s">
        <v>107</v>
      </c>
      <c r="B98" s="28" t="s">
        <v>25</v>
      </c>
      <c r="C98" s="45">
        <v>133770</v>
      </c>
      <c r="D98" s="45">
        <v>133770</v>
      </c>
      <c r="E98" s="46">
        <f t="shared" si="4"/>
        <v>0</v>
      </c>
      <c r="F98" s="49">
        <f t="shared" si="5"/>
        <v>100</v>
      </c>
      <c r="G98" s="12"/>
    </row>
    <row r="99" spans="1:7" ht="26.4" x14ac:dyDescent="0.3">
      <c r="A99" s="37" t="s">
        <v>108</v>
      </c>
      <c r="B99" s="20" t="s">
        <v>25</v>
      </c>
      <c r="C99" s="40">
        <v>2516</v>
      </c>
      <c r="D99" s="40">
        <v>2516</v>
      </c>
      <c r="E99" s="41">
        <f t="shared" si="4"/>
        <v>0</v>
      </c>
      <c r="F99" s="42">
        <f t="shared" si="5"/>
        <v>100</v>
      </c>
      <c r="G99" s="12"/>
    </row>
    <row r="100" spans="1:7" x14ac:dyDescent="0.3">
      <c r="A100" s="48" t="s">
        <v>109</v>
      </c>
      <c r="B100" s="28" t="s">
        <v>25</v>
      </c>
      <c r="C100" s="45">
        <v>1970</v>
      </c>
      <c r="D100" s="45">
        <v>1970</v>
      </c>
      <c r="E100" s="46">
        <f t="shared" si="4"/>
        <v>0</v>
      </c>
      <c r="F100" s="49">
        <f t="shared" si="5"/>
        <v>100</v>
      </c>
      <c r="G100" s="50"/>
    </row>
    <row r="101" spans="1:7" x14ac:dyDescent="0.3">
      <c r="A101" s="48" t="s">
        <v>110</v>
      </c>
      <c r="B101" s="28" t="s">
        <v>25</v>
      </c>
      <c r="C101" s="45">
        <v>346</v>
      </c>
      <c r="D101" s="45">
        <v>346</v>
      </c>
      <c r="E101" s="46">
        <f t="shared" si="4"/>
        <v>0</v>
      </c>
      <c r="F101" s="49">
        <f t="shared" si="5"/>
        <v>100</v>
      </c>
      <c r="G101" s="50"/>
    </row>
    <row r="102" spans="1:7" x14ac:dyDescent="0.3">
      <c r="A102" s="48" t="s">
        <v>111</v>
      </c>
      <c r="B102" s="28" t="s">
        <v>25</v>
      </c>
      <c r="C102" s="45">
        <v>200</v>
      </c>
      <c r="D102" s="45">
        <v>200</v>
      </c>
      <c r="E102" s="46">
        <f t="shared" si="4"/>
        <v>0</v>
      </c>
      <c r="F102" s="49">
        <f t="shared" si="5"/>
        <v>100</v>
      </c>
      <c r="G102" s="50"/>
    </row>
    <row r="103" spans="1:7" ht="26.4" x14ac:dyDescent="0.3">
      <c r="A103" s="37" t="s">
        <v>112</v>
      </c>
      <c r="B103" s="20" t="s">
        <v>25</v>
      </c>
      <c r="C103" s="40">
        <v>226772</v>
      </c>
      <c r="D103" s="40">
        <v>226771.20000000001</v>
      </c>
      <c r="E103" s="41">
        <f t="shared" si="4"/>
        <v>-0.79999999998835847</v>
      </c>
      <c r="F103" s="42">
        <f t="shared" si="5"/>
        <v>99.999647222761197</v>
      </c>
      <c r="G103" s="37" t="s">
        <v>89</v>
      </c>
    </row>
    <row r="104" spans="1:7" x14ac:dyDescent="0.3">
      <c r="A104" s="37" t="s">
        <v>113</v>
      </c>
      <c r="B104" s="20" t="s">
        <v>25</v>
      </c>
      <c r="C104" s="40">
        <v>83183</v>
      </c>
      <c r="D104" s="40">
        <v>83183</v>
      </c>
      <c r="E104" s="41">
        <f t="shared" si="4"/>
        <v>0</v>
      </c>
      <c r="F104" s="42">
        <f t="shared" si="5"/>
        <v>100</v>
      </c>
      <c r="G104" s="12"/>
    </row>
    <row r="105" spans="1:7" x14ac:dyDescent="0.3">
      <c r="A105" s="37" t="s">
        <v>114</v>
      </c>
      <c r="B105" s="20" t="s">
        <v>25</v>
      </c>
      <c r="C105" s="40">
        <v>106923</v>
      </c>
      <c r="D105" s="40">
        <v>106920.8</v>
      </c>
      <c r="E105" s="41">
        <f t="shared" si="4"/>
        <v>-2.1999999999970896</v>
      </c>
      <c r="F105" s="42">
        <f t="shared" si="5"/>
        <v>99.997942444562909</v>
      </c>
      <c r="G105" s="37" t="s">
        <v>89</v>
      </c>
    </row>
    <row r="106" spans="1:7" ht="26.4" x14ac:dyDescent="0.3">
      <c r="A106" s="37" t="s">
        <v>115</v>
      </c>
      <c r="B106" s="20" t="s">
        <v>25</v>
      </c>
      <c r="C106" s="40">
        <v>104088</v>
      </c>
      <c r="D106" s="40">
        <v>104082.8</v>
      </c>
      <c r="E106" s="41">
        <f t="shared" si="4"/>
        <v>-5.1999999999970896</v>
      </c>
      <c r="F106" s="42">
        <f>D106/C106%</f>
        <v>99.995004227192368</v>
      </c>
      <c r="G106" s="37" t="s">
        <v>89</v>
      </c>
    </row>
    <row r="107" spans="1:7" ht="105.6" x14ac:dyDescent="0.3">
      <c r="A107" s="37" t="s">
        <v>116</v>
      </c>
      <c r="B107" s="20" t="s">
        <v>25</v>
      </c>
      <c r="C107" s="40">
        <v>356049</v>
      </c>
      <c r="D107" s="40">
        <v>355983.8</v>
      </c>
      <c r="E107" s="41">
        <f t="shared" si="4"/>
        <v>-65.200000000011642</v>
      </c>
      <c r="F107" s="42">
        <f t="shared" ref="F107" si="6">D107/C107%</f>
        <v>99.981687913742206</v>
      </c>
      <c r="G107" s="37" t="s">
        <v>117</v>
      </c>
    </row>
    <row r="108" spans="1:7" ht="26.4" x14ac:dyDescent="0.3">
      <c r="A108" s="51" t="s">
        <v>118</v>
      </c>
      <c r="B108" s="20" t="s">
        <v>25</v>
      </c>
      <c r="C108" s="38">
        <f>C78+C79+C80+C81+C82+C83+C87+C88+C89+C90+C91+C92+C93+C94+C95+C96+C99+C103+C104+C105+C106+C107</f>
        <v>4188937</v>
      </c>
      <c r="D108" s="38">
        <f>D78+D79+D80+D81+D82+D83+D87+D88+D89+D90+D91+D92+D93+D94+D95+D96+D99+D103+D104+D105+D106+D107</f>
        <v>4188321.9999999995</v>
      </c>
      <c r="E108" s="41">
        <f t="shared" si="4"/>
        <v>-615.00000000046566</v>
      </c>
      <c r="F108" s="42">
        <f>D108/C108%</f>
        <v>99.985318471010643</v>
      </c>
      <c r="G108" s="52"/>
    </row>
    <row r="110" spans="1:7" x14ac:dyDescent="0.3">
      <c r="A110" s="19" t="s">
        <v>119</v>
      </c>
      <c r="B110" s="19"/>
      <c r="C110" s="19"/>
      <c r="D110" s="19"/>
      <c r="E110" s="19"/>
      <c r="F110" s="19"/>
      <c r="G110" s="19"/>
    </row>
    <row r="111" spans="1:7" x14ac:dyDescent="0.3">
      <c r="A111" s="19" t="s">
        <v>44</v>
      </c>
      <c r="B111" s="19"/>
      <c r="C111" s="19"/>
      <c r="D111" s="19"/>
      <c r="E111" s="19"/>
      <c r="F111" s="19"/>
      <c r="G111" s="19"/>
    </row>
    <row r="112" spans="1:7" x14ac:dyDescent="0.3">
      <c r="A112" s="66" t="s">
        <v>13</v>
      </c>
      <c r="B112" s="67"/>
      <c r="C112" s="67"/>
      <c r="D112" s="67"/>
      <c r="E112" s="67"/>
      <c r="F112" s="67"/>
      <c r="G112" s="67"/>
    </row>
    <row r="113" spans="1:7" x14ac:dyDescent="0.3">
      <c r="A113" s="19" t="s">
        <v>15</v>
      </c>
      <c r="B113" s="19"/>
      <c r="C113" s="19"/>
      <c r="D113" s="19"/>
      <c r="E113" s="19"/>
      <c r="F113" s="19"/>
      <c r="G113" s="19"/>
    </row>
    <row r="114" spans="1:7" ht="43.8" customHeight="1" x14ac:dyDescent="0.3">
      <c r="A114" s="66" t="s">
        <v>120</v>
      </c>
      <c r="B114" s="67"/>
      <c r="C114" s="67"/>
      <c r="D114" s="67"/>
      <c r="E114" s="67"/>
      <c r="F114" s="67"/>
      <c r="G114" s="67"/>
    </row>
    <row r="115" spans="1:7" ht="66" x14ac:dyDescent="0.3">
      <c r="A115" s="20" t="s">
        <v>46</v>
      </c>
      <c r="B115" s="7" t="s">
        <v>19</v>
      </c>
      <c r="C115" s="20" t="s">
        <v>20</v>
      </c>
      <c r="D115" s="20" t="s">
        <v>21</v>
      </c>
      <c r="E115" s="7" t="s">
        <v>22</v>
      </c>
      <c r="F115" s="20" t="s">
        <v>47</v>
      </c>
      <c r="G115" s="7" t="s">
        <v>48</v>
      </c>
    </row>
    <row r="116" spans="1:7" x14ac:dyDescent="0.3">
      <c r="A116" s="20">
        <v>1</v>
      </c>
      <c r="B116" s="20">
        <v>2</v>
      </c>
      <c r="C116" s="20">
        <v>3</v>
      </c>
      <c r="D116" s="20">
        <v>4</v>
      </c>
      <c r="E116" s="20">
        <v>5</v>
      </c>
      <c r="F116" s="20">
        <v>6</v>
      </c>
      <c r="G116" s="20">
        <v>7</v>
      </c>
    </row>
    <row r="117" spans="1:7" ht="66" x14ac:dyDescent="0.3">
      <c r="A117" s="21" t="s">
        <v>49</v>
      </c>
      <c r="B117" s="20" t="s">
        <v>50</v>
      </c>
      <c r="C117" s="53">
        <v>8429</v>
      </c>
      <c r="D117" s="53">
        <v>8432</v>
      </c>
      <c r="E117" s="24">
        <f>D117-C117</f>
        <v>3</v>
      </c>
      <c r="F117" s="24">
        <f>D117/C117%</f>
        <v>100.03559141060623</v>
      </c>
      <c r="G117" s="25" t="s">
        <v>51</v>
      </c>
    </row>
    <row r="118" spans="1:7" ht="26.4" x14ac:dyDescent="0.3">
      <c r="A118" s="21" t="s">
        <v>52</v>
      </c>
      <c r="B118" s="20" t="s">
        <v>50</v>
      </c>
      <c r="C118" s="53">
        <v>7518</v>
      </c>
      <c r="D118" s="53">
        <v>7906</v>
      </c>
      <c r="E118" s="24">
        <f t="shared" ref="E118:E130" si="7">D118-C118</f>
        <v>388</v>
      </c>
      <c r="F118" s="24">
        <f t="shared" ref="F118:F130" si="8">D118/C118%</f>
        <v>105.16094706038839</v>
      </c>
      <c r="G118" s="25" t="s">
        <v>53</v>
      </c>
    </row>
    <row r="119" spans="1:7" ht="52.8" x14ac:dyDescent="0.3">
      <c r="A119" s="26" t="s">
        <v>121</v>
      </c>
      <c r="B119" s="20" t="s">
        <v>50</v>
      </c>
      <c r="C119" s="53">
        <v>6</v>
      </c>
      <c r="D119" s="53">
        <v>6</v>
      </c>
      <c r="E119" s="24">
        <f t="shared" si="7"/>
        <v>0</v>
      </c>
      <c r="F119" s="24">
        <f t="shared" si="8"/>
        <v>100</v>
      </c>
      <c r="G119" s="12"/>
    </row>
    <row r="120" spans="1:7" ht="26.4" x14ac:dyDescent="0.3">
      <c r="A120" s="26" t="s">
        <v>65</v>
      </c>
      <c r="B120" s="20" t="s">
        <v>50</v>
      </c>
      <c r="C120" s="53">
        <v>74</v>
      </c>
      <c r="D120" s="53">
        <v>74</v>
      </c>
      <c r="E120" s="24">
        <f t="shared" si="7"/>
        <v>0</v>
      </c>
      <c r="F120" s="24">
        <f t="shared" si="8"/>
        <v>100</v>
      </c>
      <c r="G120" s="12"/>
    </row>
    <row r="121" spans="1:7" ht="39.6" x14ac:dyDescent="0.3">
      <c r="A121" s="26" t="s">
        <v>122</v>
      </c>
      <c r="B121" s="20" t="s">
        <v>50</v>
      </c>
      <c r="C121" s="53">
        <v>1057</v>
      </c>
      <c r="D121" s="53">
        <v>1057</v>
      </c>
      <c r="E121" s="24">
        <f t="shared" si="7"/>
        <v>0</v>
      </c>
      <c r="F121" s="24">
        <f t="shared" si="8"/>
        <v>100</v>
      </c>
      <c r="G121" s="12"/>
    </row>
    <row r="122" spans="1:7" ht="39.6" x14ac:dyDescent="0.3">
      <c r="A122" s="26" t="s">
        <v>66</v>
      </c>
      <c r="B122" s="20" t="s">
        <v>50</v>
      </c>
      <c r="C122" s="53">
        <v>3681</v>
      </c>
      <c r="D122" s="53">
        <v>3681</v>
      </c>
      <c r="E122" s="24">
        <f t="shared" si="7"/>
        <v>0</v>
      </c>
      <c r="F122" s="24">
        <f t="shared" si="8"/>
        <v>100</v>
      </c>
      <c r="G122" s="12"/>
    </row>
    <row r="123" spans="1:7" ht="39.6" x14ac:dyDescent="0.3">
      <c r="A123" s="26" t="s">
        <v>67</v>
      </c>
      <c r="B123" s="20" t="s">
        <v>50</v>
      </c>
      <c r="C123" s="53">
        <v>457</v>
      </c>
      <c r="D123" s="53">
        <v>457</v>
      </c>
      <c r="E123" s="24">
        <f t="shared" si="7"/>
        <v>0</v>
      </c>
      <c r="F123" s="24">
        <f t="shared" si="8"/>
        <v>100</v>
      </c>
      <c r="G123" s="12"/>
    </row>
    <row r="124" spans="1:7" ht="26.4" x14ac:dyDescent="0.3">
      <c r="A124" s="26" t="s">
        <v>68</v>
      </c>
      <c r="B124" s="20" t="s">
        <v>50</v>
      </c>
      <c r="C124" s="53">
        <v>1562</v>
      </c>
      <c r="D124" s="53">
        <v>1562</v>
      </c>
      <c r="E124" s="24">
        <f t="shared" si="7"/>
        <v>0</v>
      </c>
      <c r="F124" s="24">
        <f t="shared" si="8"/>
        <v>100</v>
      </c>
      <c r="G124" s="12"/>
    </row>
    <row r="125" spans="1:7" ht="66" x14ac:dyDescent="0.3">
      <c r="A125" s="37" t="s">
        <v>123</v>
      </c>
      <c r="B125" s="20" t="s">
        <v>50</v>
      </c>
      <c r="C125" s="53">
        <v>19</v>
      </c>
      <c r="D125" s="53">
        <v>19</v>
      </c>
      <c r="E125" s="24">
        <f t="shared" si="7"/>
        <v>0</v>
      </c>
      <c r="F125" s="24">
        <f t="shared" si="8"/>
        <v>100</v>
      </c>
      <c r="G125" s="12"/>
    </row>
    <row r="126" spans="1:7" ht="52.8" x14ac:dyDescent="0.3">
      <c r="A126" s="26" t="s">
        <v>124</v>
      </c>
      <c r="B126" s="20" t="s">
        <v>50</v>
      </c>
      <c r="C126" s="53">
        <v>990</v>
      </c>
      <c r="D126" s="53">
        <v>1004</v>
      </c>
      <c r="E126" s="24">
        <f t="shared" si="7"/>
        <v>14</v>
      </c>
      <c r="F126" s="35">
        <f t="shared" si="8"/>
        <v>101.41414141414141</v>
      </c>
      <c r="G126" s="37" t="s">
        <v>125</v>
      </c>
    </row>
    <row r="127" spans="1:7" ht="92.4" x14ac:dyDescent="0.3">
      <c r="A127" s="26" t="s">
        <v>126</v>
      </c>
      <c r="B127" s="20" t="s">
        <v>50</v>
      </c>
      <c r="C127" s="53">
        <v>24</v>
      </c>
      <c r="D127" s="53">
        <v>11</v>
      </c>
      <c r="E127" s="24">
        <f t="shared" si="7"/>
        <v>-13</v>
      </c>
      <c r="F127" s="35">
        <f t="shared" si="8"/>
        <v>45.833333333333336</v>
      </c>
      <c r="G127" s="37" t="s">
        <v>127</v>
      </c>
    </row>
    <row r="128" spans="1:7" ht="39.6" x14ac:dyDescent="0.3">
      <c r="A128" s="26" t="s">
        <v>128</v>
      </c>
      <c r="B128" s="20" t="s">
        <v>50</v>
      </c>
      <c r="C128" s="53">
        <v>132</v>
      </c>
      <c r="D128" s="53">
        <v>110</v>
      </c>
      <c r="E128" s="24">
        <f t="shared" si="7"/>
        <v>-22</v>
      </c>
      <c r="F128" s="35">
        <f t="shared" si="8"/>
        <v>83.333333333333329</v>
      </c>
      <c r="G128" s="37" t="s">
        <v>129</v>
      </c>
    </row>
    <row r="129" spans="1:7" ht="66" x14ac:dyDescent="0.3">
      <c r="A129" s="26" t="s">
        <v>130</v>
      </c>
      <c r="B129" s="20" t="s">
        <v>50</v>
      </c>
      <c r="C129" s="53">
        <v>2560</v>
      </c>
      <c r="D129" s="53">
        <v>3265</v>
      </c>
      <c r="E129" s="24">
        <f t="shared" si="7"/>
        <v>705</v>
      </c>
      <c r="F129" s="35">
        <f t="shared" si="8"/>
        <v>127.5390625</v>
      </c>
      <c r="G129" s="37" t="s">
        <v>82</v>
      </c>
    </row>
    <row r="130" spans="1:7" ht="39.6" x14ac:dyDescent="0.3">
      <c r="A130" s="37" t="s">
        <v>131</v>
      </c>
      <c r="B130" s="20" t="s">
        <v>50</v>
      </c>
      <c r="C130" s="53">
        <v>47</v>
      </c>
      <c r="D130" s="53">
        <v>47</v>
      </c>
      <c r="E130" s="24">
        <f t="shared" si="7"/>
        <v>0</v>
      </c>
      <c r="F130" s="24">
        <f t="shared" si="8"/>
        <v>100</v>
      </c>
      <c r="G130" s="12"/>
    </row>
    <row r="131" spans="1:7" x14ac:dyDescent="0.3">
      <c r="A131" s="39"/>
      <c r="B131" s="19"/>
      <c r="C131" s="19"/>
      <c r="D131" s="19"/>
      <c r="E131" s="19"/>
      <c r="F131" s="19"/>
      <c r="G131" s="19"/>
    </row>
    <row r="132" spans="1:7" ht="66" x14ac:dyDescent="0.3">
      <c r="A132" s="20" t="s">
        <v>87</v>
      </c>
      <c r="B132" s="20" t="s">
        <v>19</v>
      </c>
      <c r="C132" s="20" t="s">
        <v>20</v>
      </c>
      <c r="D132" s="20" t="s">
        <v>21</v>
      </c>
      <c r="E132" s="7" t="s">
        <v>22</v>
      </c>
      <c r="F132" s="20" t="s">
        <v>47</v>
      </c>
      <c r="G132" s="7" t="s">
        <v>48</v>
      </c>
    </row>
    <row r="133" spans="1:7" x14ac:dyDescent="0.3">
      <c r="A133" s="20">
        <v>1</v>
      </c>
      <c r="B133" s="20">
        <v>2</v>
      </c>
      <c r="C133" s="20">
        <v>3</v>
      </c>
      <c r="D133" s="20">
        <v>4</v>
      </c>
      <c r="E133" s="20">
        <v>5</v>
      </c>
      <c r="F133" s="20">
        <v>6</v>
      </c>
      <c r="G133" s="20">
        <v>7</v>
      </c>
    </row>
    <row r="134" spans="1:7" ht="39.6" x14ac:dyDescent="0.3">
      <c r="A134" s="37" t="s">
        <v>88</v>
      </c>
      <c r="B134" s="20" t="s">
        <v>25</v>
      </c>
      <c r="C134" s="40">
        <v>48128</v>
      </c>
      <c r="D134" s="40">
        <v>47946.3</v>
      </c>
      <c r="E134" s="40">
        <f t="shared" ref="E134:E148" si="9">D134-C134</f>
        <v>-181.69999999999709</v>
      </c>
      <c r="F134" s="43">
        <f>D134/C134%</f>
        <v>99.622465093085111</v>
      </c>
      <c r="G134" s="37" t="s">
        <v>132</v>
      </c>
    </row>
    <row r="135" spans="1:7" ht="26.4" x14ac:dyDescent="0.3">
      <c r="A135" s="37" t="s">
        <v>90</v>
      </c>
      <c r="B135" s="20" t="s">
        <v>25</v>
      </c>
      <c r="C135" s="40">
        <v>33176</v>
      </c>
      <c r="D135" s="40">
        <v>33170.199999999997</v>
      </c>
      <c r="E135" s="40">
        <f t="shared" si="9"/>
        <v>-5.8000000000029104</v>
      </c>
      <c r="F135" s="43">
        <f t="shared" ref="F135:F147" si="10">D135/C135%</f>
        <v>99.98251748251748</v>
      </c>
      <c r="G135" s="37" t="s">
        <v>133</v>
      </c>
    </row>
    <row r="136" spans="1:7" ht="26.4" x14ac:dyDescent="0.3">
      <c r="A136" s="37" t="s">
        <v>134</v>
      </c>
      <c r="B136" s="20" t="s">
        <v>25</v>
      </c>
      <c r="C136" s="40">
        <v>18360</v>
      </c>
      <c r="D136" s="40">
        <v>18360</v>
      </c>
      <c r="E136" s="40">
        <f t="shared" si="9"/>
        <v>0</v>
      </c>
      <c r="F136" s="43">
        <f t="shared" si="10"/>
        <v>100</v>
      </c>
      <c r="G136" s="12"/>
    </row>
    <row r="137" spans="1:7" x14ac:dyDescent="0.3">
      <c r="A137" s="37" t="s">
        <v>100</v>
      </c>
      <c r="B137" s="20" t="s">
        <v>25</v>
      </c>
      <c r="C137" s="40">
        <v>7739</v>
      </c>
      <c r="D137" s="40">
        <v>7739</v>
      </c>
      <c r="E137" s="40">
        <f t="shared" si="9"/>
        <v>0</v>
      </c>
      <c r="F137" s="43">
        <f t="shared" si="10"/>
        <v>100</v>
      </c>
      <c r="G137" s="12"/>
    </row>
    <row r="138" spans="1:7" ht="26.4" x14ac:dyDescent="0.3">
      <c r="A138" s="37" t="s">
        <v>135</v>
      </c>
      <c r="B138" s="20" t="s">
        <v>25</v>
      </c>
      <c r="C138" s="40">
        <v>10936</v>
      </c>
      <c r="D138" s="40">
        <v>10922</v>
      </c>
      <c r="E138" s="40">
        <f t="shared" si="9"/>
        <v>-14</v>
      </c>
      <c r="F138" s="43">
        <f t="shared" si="10"/>
        <v>99.871982443306507</v>
      </c>
      <c r="G138" s="37" t="s">
        <v>89</v>
      </c>
    </row>
    <row r="139" spans="1:7" ht="26.4" x14ac:dyDescent="0.3">
      <c r="A139" s="37" t="s">
        <v>101</v>
      </c>
      <c r="B139" s="20" t="s">
        <v>25</v>
      </c>
      <c r="C139" s="40">
        <v>124283</v>
      </c>
      <c r="D139" s="40">
        <v>123990.8</v>
      </c>
      <c r="E139" s="40">
        <f t="shared" si="9"/>
        <v>-292.19999999999709</v>
      </c>
      <c r="F139" s="43">
        <f t="shared" si="10"/>
        <v>99.764891417168883</v>
      </c>
      <c r="G139" s="37" t="s">
        <v>27</v>
      </c>
    </row>
    <row r="140" spans="1:7" x14ac:dyDescent="0.3">
      <c r="A140" s="37" t="s">
        <v>102</v>
      </c>
      <c r="B140" s="20" t="s">
        <v>25</v>
      </c>
      <c r="C140" s="40">
        <v>69555</v>
      </c>
      <c r="D140" s="40">
        <v>69530.899999999994</v>
      </c>
      <c r="E140" s="40">
        <f t="shared" si="9"/>
        <v>-24.100000000005821</v>
      </c>
      <c r="F140" s="43">
        <f t="shared" si="10"/>
        <v>99.965351160951769</v>
      </c>
      <c r="G140" s="37" t="s">
        <v>89</v>
      </c>
    </row>
    <row r="141" spans="1:7" x14ac:dyDescent="0.3">
      <c r="A141" s="37" t="s">
        <v>103</v>
      </c>
      <c r="B141" s="20" t="s">
        <v>25</v>
      </c>
      <c r="C141" s="40">
        <v>302306</v>
      </c>
      <c r="D141" s="40">
        <v>302292</v>
      </c>
      <c r="E141" s="40">
        <f t="shared" si="9"/>
        <v>-14</v>
      </c>
      <c r="F141" s="43">
        <f t="shared" si="10"/>
        <v>99.995368930818444</v>
      </c>
      <c r="G141" s="37" t="s">
        <v>89</v>
      </c>
    </row>
    <row r="142" spans="1:7" ht="39.6" x14ac:dyDescent="0.3">
      <c r="A142" s="37" t="s">
        <v>136</v>
      </c>
      <c r="B142" s="20" t="s">
        <v>25</v>
      </c>
      <c r="C142" s="40">
        <v>87885</v>
      </c>
      <c r="D142" s="40">
        <v>87884.7</v>
      </c>
      <c r="E142" s="40">
        <f t="shared" si="9"/>
        <v>-0.30000000000291038</v>
      </c>
      <c r="F142" s="43">
        <f t="shared" si="10"/>
        <v>99.999658644819931</v>
      </c>
      <c r="G142" s="37" t="s">
        <v>89</v>
      </c>
    </row>
    <row r="143" spans="1:7" ht="26.4" x14ac:dyDescent="0.3">
      <c r="A143" s="26" t="s">
        <v>137</v>
      </c>
      <c r="B143" s="20" t="s">
        <v>25</v>
      </c>
      <c r="C143" s="40">
        <v>187955</v>
      </c>
      <c r="D143" s="40">
        <v>187841.5</v>
      </c>
      <c r="E143" s="40">
        <f t="shared" si="9"/>
        <v>-113.5</v>
      </c>
      <c r="F143" s="43">
        <f t="shared" si="10"/>
        <v>99.939613205288509</v>
      </c>
      <c r="G143" s="37" t="s">
        <v>27</v>
      </c>
    </row>
    <row r="144" spans="1:7" x14ac:dyDescent="0.3">
      <c r="A144" s="26" t="s">
        <v>138</v>
      </c>
      <c r="B144" s="20" t="s">
        <v>25</v>
      </c>
      <c r="C144" s="40">
        <v>12098</v>
      </c>
      <c r="D144" s="40">
        <v>12098</v>
      </c>
      <c r="E144" s="40">
        <f t="shared" si="9"/>
        <v>0</v>
      </c>
      <c r="F144" s="43">
        <f t="shared" si="10"/>
        <v>100</v>
      </c>
      <c r="G144" s="12"/>
    </row>
    <row r="145" spans="1:7" x14ac:dyDescent="0.3">
      <c r="A145" s="26" t="s">
        <v>139</v>
      </c>
      <c r="B145" s="20" t="s">
        <v>25</v>
      </c>
      <c r="C145" s="40">
        <v>25685</v>
      </c>
      <c r="D145" s="40">
        <v>25685</v>
      </c>
      <c r="E145" s="40">
        <f t="shared" si="9"/>
        <v>0</v>
      </c>
      <c r="F145" s="43">
        <f t="shared" si="10"/>
        <v>99.999999999999986</v>
      </c>
      <c r="G145" s="12"/>
    </row>
    <row r="146" spans="1:7" ht="39.6" x14ac:dyDescent="0.3">
      <c r="A146" s="26" t="s">
        <v>140</v>
      </c>
      <c r="B146" s="20" t="s">
        <v>25</v>
      </c>
      <c r="C146" s="40">
        <v>204206</v>
      </c>
      <c r="D146" s="40">
        <v>204206</v>
      </c>
      <c r="E146" s="40">
        <f t="shared" si="9"/>
        <v>0</v>
      </c>
      <c r="F146" s="43">
        <f t="shared" si="10"/>
        <v>100</v>
      </c>
      <c r="G146" s="12"/>
    </row>
    <row r="147" spans="1:7" ht="26.4" x14ac:dyDescent="0.3">
      <c r="A147" s="37" t="s">
        <v>141</v>
      </c>
      <c r="B147" s="20" t="s">
        <v>25</v>
      </c>
      <c r="C147" s="40">
        <v>39872</v>
      </c>
      <c r="D147" s="40">
        <v>39871.5</v>
      </c>
      <c r="E147" s="40">
        <f t="shared" si="9"/>
        <v>-0.5</v>
      </c>
      <c r="F147" s="43">
        <f t="shared" si="10"/>
        <v>99.998745987158898</v>
      </c>
      <c r="G147" s="37" t="s">
        <v>89</v>
      </c>
    </row>
    <row r="148" spans="1:7" ht="26.4" x14ac:dyDescent="0.3">
      <c r="A148" s="51" t="s">
        <v>118</v>
      </c>
      <c r="B148" s="20" t="s">
        <v>25</v>
      </c>
      <c r="C148" s="38">
        <f>C134+C135+C136+C137+C138+C139+C140+C141+C142+C143+C144+C145+C146+C147</f>
        <v>1172184</v>
      </c>
      <c r="D148" s="38">
        <f>D134+D135+D136+D137+D138+D139+D140+D141+D142+D143+D144+D145+D146+D147</f>
        <v>1171537.8999999999</v>
      </c>
      <c r="E148" s="40">
        <f t="shared" si="9"/>
        <v>-646.10000000009313</v>
      </c>
      <c r="F148" s="43">
        <f>D148/C148%</f>
        <v>99.944880667199001</v>
      </c>
      <c r="G148" s="52"/>
    </row>
    <row r="150" spans="1:7" x14ac:dyDescent="0.3">
      <c r="A150" s="19" t="s">
        <v>142</v>
      </c>
      <c r="B150" s="19"/>
      <c r="C150" s="19"/>
      <c r="D150" s="19"/>
      <c r="E150" s="19"/>
      <c r="F150" s="19"/>
      <c r="G150" s="19"/>
    </row>
    <row r="151" spans="1:7" x14ac:dyDescent="0.3">
      <c r="A151" s="19" t="s">
        <v>44</v>
      </c>
      <c r="B151" s="19"/>
      <c r="C151" s="19"/>
      <c r="D151" s="19"/>
      <c r="E151" s="19"/>
      <c r="F151" s="19"/>
      <c r="G151" s="19"/>
    </row>
    <row r="152" spans="1:7" x14ac:dyDescent="0.3">
      <c r="A152" s="66" t="s">
        <v>13</v>
      </c>
      <c r="B152" s="67"/>
      <c r="C152" s="67"/>
      <c r="D152" s="67"/>
      <c r="E152" s="67"/>
      <c r="F152" s="67"/>
      <c r="G152" s="67"/>
    </row>
    <row r="153" spans="1:7" x14ac:dyDescent="0.3">
      <c r="A153" s="19" t="s">
        <v>15</v>
      </c>
      <c r="B153" s="19"/>
      <c r="C153" s="19"/>
      <c r="D153" s="19"/>
      <c r="E153" s="19"/>
      <c r="F153" s="19"/>
      <c r="G153" s="19"/>
    </row>
    <row r="154" spans="1:7" ht="30" customHeight="1" x14ac:dyDescent="0.3">
      <c r="A154" s="66" t="s">
        <v>159</v>
      </c>
      <c r="B154" s="67"/>
      <c r="C154" s="67"/>
      <c r="D154" s="67"/>
      <c r="E154" s="67"/>
      <c r="F154" s="67"/>
      <c r="G154" s="67"/>
    </row>
    <row r="155" spans="1:7" ht="66" x14ac:dyDescent="0.3">
      <c r="A155" s="20" t="s">
        <v>46</v>
      </c>
      <c r="B155" s="7" t="s">
        <v>19</v>
      </c>
      <c r="C155" s="20" t="s">
        <v>20</v>
      </c>
      <c r="D155" s="20" t="s">
        <v>21</v>
      </c>
      <c r="E155" s="7" t="s">
        <v>22</v>
      </c>
      <c r="F155" s="20" t="s">
        <v>47</v>
      </c>
      <c r="G155" s="7" t="s">
        <v>48</v>
      </c>
    </row>
    <row r="156" spans="1:7" x14ac:dyDescent="0.3">
      <c r="A156" s="20">
        <v>1</v>
      </c>
      <c r="B156" s="20">
        <v>2</v>
      </c>
      <c r="C156" s="20">
        <v>3</v>
      </c>
      <c r="D156" s="20">
        <v>4</v>
      </c>
      <c r="E156" s="20">
        <v>5</v>
      </c>
      <c r="F156" s="20">
        <v>6</v>
      </c>
      <c r="G156" s="20">
        <v>7</v>
      </c>
    </row>
    <row r="157" spans="1:7" ht="52.8" x14ac:dyDescent="0.3">
      <c r="A157" s="26" t="s">
        <v>79</v>
      </c>
      <c r="B157" s="20" t="s">
        <v>50</v>
      </c>
      <c r="C157" s="53">
        <v>1345</v>
      </c>
      <c r="D157" s="53">
        <v>1420</v>
      </c>
      <c r="E157" s="24">
        <f>D157-C157</f>
        <v>75</v>
      </c>
      <c r="F157" s="35">
        <f>D157/C157%</f>
        <v>105.57620817843866</v>
      </c>
      <c r="G157" s="37" t="s">
        <v>78</v>
      </c>
    </row>
    <row r="158" spans="1:7" ht="66" x14ac:dyDescent="0.3">
      <c r="A158" s="26" t="s">
        <v>81</v>
      </c>
      <c r="B158" s="20" t="s">
        <v>50</v>
      </c>
      <c r="C158" s="53">
        <v>1120</v>
      </c>
      <c r="D158" s="53">
        <v>1670</v>
      </c>
      <c r="E158" s="24">
        <f t="shared" ref="E158:E161" si="11">D158-C158</f>
        <v>550</v>
      </c>
      <c r="F158" s="35">
        <f t="shared" ref="F158:F162" si="12">D158/C158%</f>
        <v>149.10714285714286</v>
      </c>
      <c r="G158" s="37" t="s">
        <v>82</v>
      </c>
    </row>
    <row r="159" spans="1:7" ht="66" x14ac:dyDescent="0.3">
      <c r="A159" s="26" t="s">
        <v>83</v>
      </c>
      <c r="B159" s="20" t="s">
        <v>50</v>
      </c>
      <c r="C159" s="53">
        <v>874</v>
      </c>
      <c r="D159" s="53">
        <v>693</v>
      </c>
      <c r="E159" s="24">
        <f t="shared" si="11"/>
        <v>-181</v>
      </c>
      <c r="F159" s="35">
        <f t="shared" si="12"/>
        <v>79.290617848970243</v>
      </c>
      <c r="G159" s="37" t="s">
        <v>84</v>
      </c>
    </row>
    <row r="160" spans="1:7" ht="92.4" x14ac:dyDescent="0.3">
      <c r="A160" s="26" t="s">
        <v>143</v>
      </c>
      <c r="B160" s="20" t="s">
        <v>50</v>
      </c>
      <c r="C160" s="53">
        <v>241</v>
      </c>
      <c r="D160" s="53">
        <v>223</v>
      </c>
      <c r="E160" s="24">
        <f t="shared" si="11"/>
        <v>-18</v>
      </c>
      <c r="F160" s="35">
        <f t="shared" si="12"/>
        <v>92.531120331950206</v>
      </c>
      <c r="G160" s="37" t="s">
        <v>144</v>
      </c>
    </row>
    <row r="161" spans="1:7" ht="132" x14ac:dyDescent="0.3">
      <c r="A161" s="26" t="s">
        <v>126</v>
      </c>
      <c r="B161" s="20" t="s">
        <v>50</v>
      </c>
      <c r="C161" s="53">
        <v>137</v>
      </c>
      <c r="D161" s="53">
        <v>128</v>
      </c>
      <c r="E161" s="24">
        <f t="shared" si="11"/>
        <v>-9</v>
      </c>
      <c r="F161" s="35">
        <f t="shared" si="12"/>
        <v>93.430656934306569</v>
      </c>
      <c r="G161" s="37" t="s">
        <v>145</v>
      </c>
    </row>
    <row r="162" spans="1:7" ht="118.8" x14ac:dyDescent="0.3">
      <c r="A162" s="37" t="s">
        <v>85</v>
      </c>
      <c r="B162" s="20" t="s">
        <v>86</v>
      </c>
      <c r="C162" s="38">
        <v>628</v>
      </c>
      <c r="D162" s="38">
        <v>628</v>
      </c>
      <c r="E162" s="24">
        <f>D162-C162</f>
        <v>0</v>
      </c>
      <c r="F162" s="35">
        <f t="shared" si="12"/>
        <v>100</v>
      </c>
      <c r="G162" s="12"/>
    </row>
    <row r="163" spans="1:7" x14ac:dyDescent="0.3">
      <c r="A163" s="39"/>
      <c r="B163" s="19"/>
      <c r="C163" s="19"/>
      <c r="D163" s="19"/>
      <c r="E163" s="19"/>
      <c r="F163" s="19"/>
      <c r="G163" s="19"/>
    </row>
    <row r="164" spans="1:7" ht="66" x14ac:dyDescent="0.3">
      <c r="A164" s="20" t="s">
        <v>87</v>
      </c>
      <c r="B164" s="20" t="s">
        <v>19</v>
      </c>
      <c r="C164" s="20" t="s">
        <v>20</v>
      </c>
      <c r="D164" s="20" t="s">
        <v>21</v>
      </c>
      <c r="E164" s="7" t="s">
        <v>22</v>
      </c>
      <c r="F164" s="20" t="s">
        <v>47</v>
      </c>
      <c r="G164" s="7" t="s">
        <v>48</v>
      </c>
    </row>
    <row r="165" spans="1:7" x14ac:dyDescent="0.3">
      <c r="A165" s="20">
        <v>1</v>
      </c>
      <c r="B165" s="20">
        <v>2</v>
      </c>
      <c r="C165" s="20">
        <v>3</v>
      </c>
      <c r="D165" s="20">
        <v>4</v>
      </c>
      <c r="E165" s="20">
        <v>5</v>
      </c>
      <c r="F165" s="20">
        <v>6</v>
      </c>
      <c r="G165" s="20">
        <v>7</v>
      </c>
    </row>
    <row r="166" spans="1:7" ht="66" x14ac:dyDescent="0.3">
      <c r="A166" s="26" t="s">
        <v>113</v>
      </c>
      <c r="B166" s="20" t="s">
        <v>25</v>
      </c>
      <c r="C166" s="40">
        <v>646694</v>
      </c>
      <c r="D166" s="40">
        <v>642207.30000000005</v>
      </c>
      <c r="E166" s="40">
        <f t="shared" ref="E166:E172" si="13">D166-C166</f>
        <v>-4486.6999999999534</v>
      </c>
      <c r="F166" s="43">
        <f>D166/C166%</f>
        <v>99.306209737526572</v>
      </c>
      <c r="G166" s="37" t="s">
        <v>146</v>
      </c>
    </row>
    <row r="167" spans="1:7" x14ac:dyDescent="0.3">
      <c r="A167" s="26" t="s">
        <v>114</v>
      </c>
      <c r="B167" s="20" t="s">
        <v>25</v>
      </c>
      <c r="C167" s="40">
        <v>735458</v>
      </c>
      <c r="D167" s="40">
        <v>735458</v>
      </c>
      <c r="E167" s="40">
        <f t="shared" si="13"/>
        <v>0</v>
      </c>
      <c r="F167" s="43">
        <f t="shared" ref="F167:F171" si="14">D167/C167%</f>
        <v>100</v>
      </c>
      <c r="G167" s="12"/>
    </row>
    <row r="168" spans="1:7" ht="66" x14ac:dyDescent="0.3">
      <c r="A168" s="26" t="s">
        <v>83</v>
      </c>
      <c r="B168" s="20" t="s">
        <v>25</v>
      </c>
      <c r="C168" s="40">
        <v>1068843</v>
      </c>
      <c r="D168" s="40">
        <v>841537.2</v>
      </c>
      <c r="E168" s="40">
        <f t="shared" si="13"/>
        <v>-227305.80000000005</v>
      </c>
      <c r="F168" s="43">
        <f t="shared" si="14"/>
        <v>78.733471613698171</v>
      </c>
      <c r="G168" s="37" t="s">
        <v>147</v>
      </c>
    </row>
    <row r="169" spans="1:7" x14ac:dyDescent="0.3">
      <c r="A169" s="26" t="s">
        <v>148</v>
      </c>
      <c r="B169" s="20" t="s">
        <v>25</v>
      </c>
      <c r="C169" s="40">
        <v>77514</v>
      </c>
      <c r="D169" s="40">
        <v>77514</v>
      </c>
      <c r="E169" s="40">
        <f t="shared" si="13"/>
        <v>0</v>
      </c>
      <c r="F169" s="43">
        <f t="shared" si="14"/>
        <v>100</v>
      </c>
      <c r="G169" s="12"/>
    </row>
    <row r="170" spans="1:7" x14ac:dyDescent="0.3">
      <c r="A170" s="26" t="s">
        <v>138</v>
      </c>
      <c r="B170" s="20" t="s">
        <v>25</v>
      </c>
      <c r="C170" s="40">
        <v>52614</v>
      </c>
      <c r="D170" s="40">
        <v>52614</v>
      </c>
      <c r="E170" s="40">
        <f t="shared" si="13"/>
        <v>0</v>
      </c>
      <c r="F170" s="43">
        <f t="shared" si="14"/>
        <v>100</v>
      </c>
      <c r="G170" s="12"/>
    </row>
    <row r="171" spans="1:7" ht="105.6" x14ac:dyDescent="0.3">
      <c r="A171" s="37" t="s">
        <v>116</v>
      </c>
      <c r="B171" s="20" t="s">
        <v>25</v>
      </c>
      <c r="C171" s="40">
        <v>341076</v>
      </c>
      <c r="D171" s="40">
        <v>341015.1</v>
      </c>
      <c r="E171" s="40">
        <f t="shared" si="13"/>
        <v>-60.900000000023283</v>
      </c>
      <c r="F171" s="43">
        <f t="shared" si="14"/>
        <v>99.982144741934334</v>
      </c>
      <c r="G171" s="37" t="s">
        <v>117</v>
      </c>
    </row>
    <row r="172" spans="1:7" ht="26.4" x14ac:dyDescent="0.3">
      <c r="A172" s="51" t="s">
        <v>118</v>
      </c>
      <c r="B172" s="20" t="s">
        <v>25</v>
      </c>
      <c r="C172" s="38">
        <f>C166+C167+C168+C169+C170+C171</f>
        <v>2922199</v>
      </c>
      <c r="D172" s="38">
        <f>D166+D167+D168+D169+D170+D171</f>
        <v>2690345.6</v>
      </c>
      <c r="E172" s="40">
        <f t="shared" si="13"/>
        <v>-231853.39999999991</v>
      </c>
      <c r="F172" s="43">
        <f>D172/C172%</f>
        <v>92.065790180613988</v>
      </c>
      <c r="G172" s="52"/>
    </row>
    <row r="173" spans="1:7" x14ac:dyDescent="0.3">
      <c r="A173" s="39"/>
      <c r="B173" s="54"/>
      <c r="C173" s="55"/>
      <c r="D173" s="55"/>
      <c r="E173" s="56"/>
      <c r="F173" s="57"/>
      <c r="G173" s="58"/>
    </row>
    <row r="174" spans="1:7" x14ac:dyDescent="0.3">
      <c r="A174" s="59" t="s">
        <v>149</v>
      </c>
      <c r="B174" s="60"/>
      <c r="C174" s="60"/>
    </row>
    <row r="175" spans="1:7" x14ac:dyDescent="0.3">
      <c r="A175" s="59" t="s">
        <v>150</v>
      </c>
      <c r="B175" s="60"/>
      <c r="C175" s="60"/>
    </row>
    <row r="176" spans="1:7" x14ac:dyDescent="0.3">
      <c r="A176" s="59" t="s">
        <v>151</v>
      </c>
      <c r="B176" s="60"/>
      <c r="C176" s="60"/>
    </row>
    <row r="177" spans="1:3" x14ac:dyDescent="0.3">
      <c r="A177" s="59" t="s">
        <v>152</v>
      </c>
      <c r="B177" s="60"/>
      <c r="C177" s="60"/>
    </row>
    <row r="178" spans="1:3" x14ac:dyDescent="0.3">
      <c r="A178" s="59" t="s">
        <v>153</v>
      </c>
      <c r="B178" s="61"/>
      <c r="C178" s="62"/>
    </row>
    <row r="179" spans="1:3" x14ac:dyDescent="0.3">
      <c r="A179" s="63" t="s">
        <v>154</v>
      </c>
    </row>
    <row r="180" spans="1:3" x14ac:dyDescent="0.3">
      <c r="A180" s="19" t="s">
        <v>155</v>
      </c>
      <c r="B180" s="19"/>
      <c r="C180" s="19"/>
    </row>
    <row r="181" spans="1:3" x14ac:dyDescent="0.3">
      <c r="A181" s="64" t="s">
        <v>156</v>
      </c>
      <c r="B181" s="64"/>
      <c r="C181" s="64"/>
    </row>
    <row r="182" spans="1:3" x14ac:dyDescent="0.3">
      <c r="A182" s="19" t="s">
        <v>157</v>
      </c>
      <c r="B182" s="19"/>
      <c r="C182" s="19"/>
    </row>
    <row r="183" spans="1:3" x14ac:dyDescent="0.3">
      <c r="A183" s="64" t="s">
        <v>158</v>
      </c>
      <c r="B183" s="65"/>
      <c r="C183" s="65"/>
    </row>
  </sheetData>
  <mergeCells count="14">
    <mergeCell ref="A19:G19"/>
    <mergeCell ref="F1:G1"/>
    <mergeCell ref="A3:G3"/>
    <mergeCell ref="A10:G10"/>
    <mergeCell ref="A11:G11"/>
    <mergeCell ref="A13:G13"/>
    <mergeCell ref="A152:G152"/>
    <mergeCell ref="A154:G154"/>
    <mergeCell ref="A20:G20"/>
    <mergeCell ref="A28:G28"/>
    <mergeCell ref="A40:G40"/>
    <mergeCell ref="A42:G42"/>
    <mergeCell ref="A112:G112"/>
    <mergeCell ref="A114:G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256-113 рус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2023-03-03T10:35:14Z</dcterms:modified>
</cp:coreProperties>
</file>