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256-113 каз" sheetId="1" r:id="rId1"/>
  </sheets>
  <calcPr calcId="145621"/>
</workbook>
</file>

<file path=xl/calcChain.xml><?xml version="1.0" encoding="utf-8"?>
<calcChain xmlns="http://schemas.openxmlformats.org/spreadsheetml/2006/main">
  <c r="F172" i="1" l="1"/>
  <c r="E172" i="1"/>
  <c r="D172" i="1"/>
  <c r="C172" i="1"/>
  <c r="F171" i="1"/>
  <c r="E171" i="1"/>
  <c r="F170" i="1"/>
  <c r="E170" i="1"/>
  <c r="F169" i="1"/>
  <c r="E169" i="1"/>
  <c r="F168" i="1"/>
  <c r="E168" i="1"/>
  <c r="F167" i="1"/>
  <c r="E167" i="1"/>
  <c r="F166" i="1"/>
  <c r="E166" i="1"/>
  <c r="F162" i="1"/>
  <c r="E162" i="1"/>
  <c r="F161" i="1"/>
  <c r="E161" i="1"/>
  <c r="F160" i="1"/>
  <c r="E160" i="1"/>
  <c r="F159" i="1"/>
  <c r="E159" i="1"/>
  <c r="F158" i="1"/>
  <c r="E158" i="1"/>
  <c r="F157" i="1"/>
  <c r="E157" i="1"/>
  <c r="F148" i="1"/>
  <c r="E148" i="1"/>
  <c r="D148" i="1"/>
  <c r="C148" i="1"/>
  <c r="F147" i="1"/>
  <c r="E147" i="1"/>
  <c r="F146" i="1"/>
  <c r="E146" i="1"/>
  <c r="F145" i="1"/>
  <c r="E145" i="1"/>
  <c r="F144" i="1"/>
  <c r="E144" i="1"/>
  <c r="F143" i="1"/>
  <c r="E143" i="1"/>
  <c r="F142" i="1"/>
  <c r="E142" i="1"/>
  <c r="F141" i="1"/>
  <c r="E141" i="1"/>
  <c r="F140" i="1"/>
  <c r="E140" i="1"/>
  <c r="F139" i="1"/>
  <c r="E139" i="1"/>
  <c r="F138" i="1"/>
  <c r="E138" i="1"/>
  <c r="F137" i="1"/>
  <c r="E137" i="1"/>
  <c r="F136" i="1"/>
  <c r="E136" i="1"/>
  <c r="F135" i="1"/>
  <c r="E135" i="1"/>
  <c r="F134" i="1"/>
  <c r="E134" i="1"/>
  <c r="F130" i="1"/>
  <c r="E130" i="1"/>
  <c r="F129" i="1"/>
  <c r="E129" i="1"/>
  <c r="F128" i="1"/>
  <c r="E128" i="1"/>
  <c r="F127" i="1"/>
  <c r="E127" i="1"/>
  <c r="F126" i="1"/>
  <c r="E126" i="1"/>
  <c r="F125" i="1"/>
  <c r="E125" i="1"/>
  <c r="F124" i="1"/>
  <c r="E124" i="1"/>
  <c r="F123" i="1"/>
  <c r="E123" i="1"/>
  <c r="F122" i="1"/>
  <c r="E122" i="1"/>
  <c r="F121" i="1"/>
  <c r="E121" i="1"/>
  <c r="F120" i="1"/>
  <c r="E120" i="1"/>
  <c r="F119" i="1"/>
  <c r="E119" i="1"/>
  <c r="F118" i="1"/>
  <c r="E118" i="1"/>
  <c r="F117" i="1"/>
  <c r="E117" i="1"/>
  <c r="F108" i="1"/>
  <c r="E108" i="1"/>
  <c r="D108" i="1"/>
  <c r="C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4" i="1"/>
  <c r="E74" i="1"/>
  <c r="F73" i="1"/>
  <c r="E73" i="1"/>
  <c r="F72" i="1"/>
  <c r="E72" i="1"/>
  <c r="F71" i="1"/>
  <c r="E71" i="1"/>
  <c r="F70" i="1"/>
  <c r="E70" i="1"/>
  <c r="F69" i="1"/>
  <c r="E69" i="1"/>
  <c r="F68" i="1"/>
  <c r="E68" i="1"/>
  <c r="F67" i="1"/>
  <c r="E67" i="1"/>
  <c r="F66" i="1"/>
  <c r="E66" i="1"/>
  <c r="C66" i="1"/>
  <c r="F65" i="1"/>
  <c r="E65" i="1"/>
  <c r="F64" i="1"/>
  <c r="E64" i="1"/>
  <c r="C63" i="1"/>
  <c r="E63" i="1" s="1"/>
  <c r="F62" i="1"/>
  <c r="E62" i="1"/>
  <c r="F61" i="1"/>
  <c r="E61" i="1"/>
  <c r="F60" i="1"/>
  <c r="E60" i="1"/>
  <c r="F59" i="1"/>
  <c r="E59" i="1"/>
  <c r="F58" i="1"/>
  <c r="E58" i="1"/>
  <c r="F57" i="1"/>
  <c r="E57" i="1"/>
  <c r="F56" i="1"/>
  <c r="E56" i="1"/>
  <c r="F55" i="1"/>
  <c r="E55" i="1"/>
  <c r="F54" i="1"/>
  <c r="E54" i="1"/>
  <c r="F53" i="1"/>
  <c r="E53" i="1"/>
  <c r="F52" i="1"/>
  <c r="E52" i="1"/>
  <c r="F51" i="1"/>
  <c r="E51" i="1"/>
  <c r="C50" i="1"/>
  <c r="F50" i="1" s="1"/>
  <c r="F49" i="1"/>
  <c r="E49" i="1"/>
  <c r="F48" i="1"/>
  <c r="E48" i="1"/>
  <c r="F47" i="1"/>
  <c r="E47" i="1"/>
  <c r="F46" i="1"/>
  <c r="E46" i="1"/>
  <c r="F45" i="1"/>
  <c r="E45" i="1"/>
  <c r="F36" i="1"/>
  <c r="E36" i="1"/>
  <c r="F35" i="1"/>
  <c r="E35" i="1"/>
  <c r="F34" i="1"/>
  <c r="E34" i="1"/>
  <c r="F33" i="1"/>
  <c r="E33" i="1"/>
  <c r="F32" i="1"/>
  <c r="E32" i="1"/>
  <c r="F31" i="1"/>
  <c r="E31" i="1"/>
  <c r="F30" i="1"/>
  <c r="E30" i="1"/>
  <c r="F29" i="1"/>
  <c r="E29" i="1"/>
  <c r="D27" i="1"/>
  <c r="E27" i="1" s="1"/>
  <c r="C27" i="1"/>
  <c r="F26" i="1"/>
  <c r="E26" i="1"/>
  <c r="F25" i="1"/>
  <c r="E25" i="1"/>
  <c r="F24" i="1"/>
  <c r="E24" i="1"/>
  <c r="F27" i="1" l="1"/>
  <c r="F63" i="1"/>
  <c r="E50" i="1"/>
</calcChain>
</file>

<file path=xl/sharedStrings.xml><?xml version="1.0" encoding="utf-8"?>
<sst xmlns="http://schemas.openxmlformats.org/spreadsheetml/2006/main" count="371" uniqueCount="160">
  <si>
    <t>Бюджеттік мониторинг
жүргізу нұсқаулығына
21-қосымша
Әкімшілік деректер жинауға
арналған нысан</t>
  </si>
  <si>
    <t>Бюджеттік бағдарламалардың (кіші бағдарламалардың) іске асырылуы туралы есеп</t>
  </si>
  <si>
    <t>Индекс: нысан:4-РББ</t>
  </si>
  <si>
    <t>Мерзімділігі: жылдық</t>
  </si>
  <si>
    <t>2022 қаржы жылындағы есепті кезең</t>
  </si>
  <si>
    <t>Білдіретін тұлғалар тобы: бюджеттік бағдарлама әкімшілері</t>
  </si>
  <si>
    <t>Ұсыну мерзімі:</t>
  </si>
  <si>
    <t xml:space="preserve">
республикалық бюджеттік бағдарламалардың әкімшілері, облыстың, ауданның (облыстық маңызы бар қаланың), аудандық маңызы бар қаланың, ауылдың, кенттің, ауылдық округтің бюджеттік бағдарламалар әкімшілері үшін - есептi қаржы жылынан кейiнгi жылдың 1 ақпанына дейін;
     </t>
  </si>
  <si>
    <t>республикалық маңызы бар қаланың және астананың бюджеттік бағдарламалар әкімшілері үшін – есептi қаржы жылынан кейiнгi жылдың 21 қаңтарына дейін.</t>
  </si>
  <si>
    <r>
      <t xml:space="preserve">Бюджеттiк бағдарлама әкiмшiсiнiң коды мен атауы </t>
    </r>
    <r>
      <rPr>
        <b/>
        <u/>
        <sz val="10"/>
        <color theme="1"/>
        <rFont val="Times New Roman"/>
        <family val="1"/>
        <charset val="204"/>
      </rPr>
      <t>256 "Облыстың жұмыспен қамтуды үйлестіру және әлеуметтік бағдарламалар басқармасы"</t>
    </r>
  </si>
  <si>
    <r>
      <t xml:space="preserve">Бюджеттiк бағдарламаның коды мен атауы: </t>
    </r>
    <r>
      <rPr>
        <b/>
        <u/>
        <sz val="10"/>
        <color theme="1"/>
        <rFont val="Times New Roman"/>
        <family val="1"/>
        <charset val="204"/>
      </rPr>
      <t>113 "Төменгі тұрған бюджеттерге берілетін нысаналы ағымдағы  трансферттер"</t>
    </r>
  </si>
  <si>
    <t>Бюджеттiк бағдарламаның түрi:</t>
  </si>
  <si>
    <r>
      <t xml:space="preserve">мемлекеттiк басқару деңгейiне қарай: </t>
    </r>
    <r>
      <rPr>
        <u/>
        <sz val="10"/>
        <color theme="1"/>
        <rFont val="Times New Roman"/>
        <family val="1"/>
        <charset val="204"/>
      </rPr>
      <t>облыстық бюджет, республикалық маңызы бар қаланың, астананың бюджеттері</t>
    </r>
  </si>
  <si>
    <r>
      <t xml:space="preserve">мазмұнына қарай: </t>
    </r>
    <r>
      <rPr>
        <u/>
        <sz val="10"/>
        <color theme="1"/>
        <rFont val="Times New Roman"/>
        <family val="1"/>
        <charset val="204"/>
      </rPr>
      <t>трансферттер мен бюджеттік субсидиялар беру</t>
    </r>
  </si>
  <si>
    <r>
      <t xml:space="preserve">iске асыру тәсiлiне қарай: </t>
    </r>
    <r>
      <rPr>
        <u/>
        <sz val="10"/>
        <color theme="1"/>
        <rFont val="Times New Roman"/>
        <family val="1"/>
        <charset val="204"/>
      </rPr>
      <t>жеке бюджеттік бағдарлама</t>
    </r>
  </si>
  <si>
    <r>
      <t xml:space="preserve">ағымдағы/даму: </t>
    </r>
    <r>
      <rPr>
        <u/>
        <sz val="10"/>
        <color theme="1"/>
        <rFont val="Times New Roman"/>
        <family val="1"/>
        <charset val="204"/>
      </rPr>
      <t>ағымдағы</t>
    </r>
  </si>
  <si>
    <r>
      <t xml:space="preserve">Бюджеттік бағдарламаның мақсаты: 
</t>
    </r>
    <r>
      <rPr>
        <u/>
        <sz val="10"/>
        <color theme="1"/>
        <rFont val="Times New Roman"/>
        <family val="1"/>
        <charset val="204"/>
      </rPr>
      <t>Табыстарды ұлғайту жолымен, атаулы әлеуметтік көмек және кепілдендірілген әлеуметтік пакет ұсыну жолымен аз қамтылған азаматтардың өмірін жақсарту. Халықтың әлеуметтік осал топтарына қызмет көрсетудің тиімділігін арттыру. Мүгедектерді жұмысқа орналастыру үшін жұмыс беруші жабдықтайтын арнайы жұмыс орындарын субсидиялау құралдары бойынша мүгедектерді жұмысқа орналастыру және олардың жұмыспен қамтылуын сақтау. "Халықты жұмыспен қамтуға жәрдемдесу және еңбек ресурстарының ұтқырлығы арқылы еңбек нарығын дамыту"үшінші бағыты бойынша міндеттерді шешу арқылы өзін-өзі жұмыспен қамтығандарды, жұмыссыздарды және біліктілігі жоқ адамдарды нәтижелі жұмыспен қамтуға тарту.Жоғары білікті қызметкерлерді әлеуметтік жұмысқа тарту арқылы халықтың әлеуметтік осал топтарына қызмет көрсетудің тиімділігін арттыру.</t>
    </r>
  </si>
  <si>
    <r>
      <t xml:space="preserve">Бюджеттік бағдарламаның сипаты: </t>
    </r>
    <r>
      <rPr>
        <u/>
        <sz val="10"/>
        <color theme="1"/>
        <rFont val="Times New Roman"/>
        <family val="1"/>
        <charset val="204"/>
      </rPr>
      <t xml:space="preserve">
Шығыстар мынадай бағыттарға көзделеді: табысы кедейлік шегінен төмен адамдарды (отбасыларды) қолдауға; протездік-ортопедиялық және сурдологиялық көмек көрсету бойынша жұмыстарды ұйымдастыруға және жүргізуге, оның ішінде әлеуметтік оңалтудың жаңа құралдарын енгізуге; арнаулы әлеуметтік қызметтер стандарттарын енгізуге; үкіметтік емес секторда мемлекеттік әлеуметтік тапсырысты орналастыруға; мүгедектердің өмірі құқықтарды қамтамасыз ету және сапаны жақсарту жөніндегі іс-шаралар жоспарын іске асыруға; кохлеарлық импланттарға сөйлеу процессорларын ауыстыру және баптау жөніндегі қызметтер; халықты жұмыспен қамту саласындағы мемлекеттік саясатты іске асыру мақсатында көру, есту және тірек-қимыл аппараты бұзылған мүгедектерді жұмысқа орналастыру үшін арнайы жұмыс орындарын құруға жұмыс берушінің шығындарын субсидиялау; еңбек нарығын дамыту; арнаулы әлеуметтік қызметтер көрсететін қызметкерлердің жалақысына қосымша ақы белгілеу, сондай-ақ мемлекеттік ұйымдар: стационарлық медициналық-әлеуметтік мекемелер қызметкерлерінің жалақысын арттыру және жартылай стационарлық типтегі, үйде қызмет көрсету, уақытша болу, жұмыспен қамту орталықтары.</t>
    </r>
    <r>
      <rPr>
        <sz val="10"/>
        <color theme="1"/>
        <rFont val="Times New Roman"/>
        <family val="1"/>
        <charset val="204"/>
      </rPr>
      <t xml:space="preserve">
</t>
    </r>
  </si>
  <si>
    <t>Бюджеттiк бағдарлама бойынша шығыстар</t>
  </si>
  <si>
    <t>Өлшем бірлігі</t>
  </si>
  <si>
    <t>Жоспар</t>
  </si>
  <si>
    <t>Іс жүзінде</t>
  </si>
  <si>
    <t>Ауытқуы (4-
баған - 3-
баған)</t>
  </si>
  <si>
    <t>Көрсеткіштердің орындалу
пайызы (4-
баған/ 3-баған
х100)</t>
  </si>
  <si>
    <t>Нәтижелерге қол жеткізе алмау/оларды асыра орындау және бюджеттiк бағдарлама қаражатының игерілмеу себептері</t>
  </si>
  <si>
    <t>мың теңге</t>
  </si>
  <si>
    <t>Дөңгелектеу есебінен қалдықтар және аудандар бойынша үнемдеу</t>
  </si>
  <si>
    <t>-227 305,8 мың теңге - жаңа бизнес - идеяларды іске асыруға мемлекеттік грант беру үшін 5 ағынның болмауына байланысты;
-4 486,7 мың теңге - бағдарламаға қатысушылардың түрлі себептермен мерзімінен бұрын жұмыстан босатылуына және тұрақты жұмысқа орналасуына байланысты;
-60,9 мың теңге -  еңбекақы қоры бойынша үнемдеу және аудандар бойынша дөңгелектеу есебінен қалдықтар</t>
  </si>
  <si>
    <t>Бюджеттiк бағдарлама бойынша шығыстардың жиыны</t>
  </si>
  <si>
    <t>Бюджеттiк бағдарламаның түпкiлiктi нәтижесі</t>
  </si>
  <si>
    <t>Жұмыспен қамтуға жәрдемдесудің белсенді шараларымен айналысатын және тартылған АӘК еңбекке қабілетті алушылардың үлес салмағы (еңбекке қабілетті алушылардың жалпы санында)</t>
  </si>
  <si>
    <t>%</t>
  </si>
  <si>
    <t>Жұмыссыздар мен өзін-өзі жұмыспен қамтыған азаматтардың көп санын жұмыспен қамтуға жәрдемдесудің белсенді нысандарына тарту себебінен көрсеткіш 4,2% - ға асыра орындалды</t>
  </si>
  <si>
    <t>Арнаулы әлеуметтік қызметтер көрсетумен қамтылған адамдардың үлес салмағы (оларды алуға мұқтаж адамдардың жалпы санында)</t>
  </si>
  <si>
    <t>Өтініш білдіргендер арасынан мүгедектерді протездік-ортопедиялық көмекпен қамтамасыз ету үлесі</t>
  </si>
  <si>
    <t>Ымдау тілі маманының техникалық көмекші (компенсаторлық) құралдарымен, гигиеналық құралдарымен және қызметтерімен қамтамасыз етілген мүгедектердің үлес салмағы ымдау тілі маманының техникалық көмекші (компенсаторлық) құралдары мен қызметтеріне мұқтаж мүгедектердің жоспарланған санынан)</t>
  </si>
  <si>
    <t>Кохлеарлық имплантқа сөйлеу процессорын ауыстыру және баптау бойынша қызметтер көрсетілген кохлеарлық импланттары бар мүгедектердің үлес салмағы (кохлеарлық импланттары бар мүгедектерге қызмет көрсетуге өтініш білдіргендердің ішінен)</t>
  </si>
  <si>
    <t>Халықты жұмыспен қамту орталықтарына жүгінгендер қатарынан жұмысқа орналастыру шаралары көрсетілген адамдардың үлесі</t>
  </si>
  <si>
    <t>Көрсеткіш асыра орындалды. 2022 жылдың қорытындысы бойынша халықты жұмыспен қамту орталығына 56 379 адам жүгінді, барлығы 57 991 адамға жұмысқа орналастыру шаралары көрсетілді</t>
  </si>
  <si>
    <t>Жұмыссыздық деңгейі</t>
  </si>
  <si>
    <t>Орындаудағы аралық кезеңде, 2022 жылғы 3 тоқсандағы жедел деректер.</t>
  </si>
  <si>
    <t xml:space="preserve">Арнаулы әлеуметтік қызметтер көрсететін қызметкерлердің жалақысына қосымша ақы төлеуді қамтамасыз ету, сондай-ақ мемлекеттік ұйымдар: стационарлық және жартылай стационарлық үлгідегі медициналық-әлеуметтік мекемелер, үйде қызмет көрсету, уақытша болу, жұмыспен қамту орталықтары қызметкерлерінің жалақысын арттыру </t>
  </si>
  <si>
    <t>Бюджеттiк кіші бағдарламалардың коды және атауы: 011 "Республикалық бюджеттен берілетін трансферттер есебiнен"</t>
  </si>
  <si>
    <t>Бюджеттiк кіші бағдарламалардың түрі:</t>
  </si>
  <si>
    <r>
      <t xml:space="preserve">Бюджеттік кіші бағдарламалардың сипаты: </t>
    </r>
    <r>
      <rPr>
        <u/>
        <sz val="10"/>
        <color theme="1"/>
        <rFont val="Times New Roman"/>
        <family val="1"/>
        <charset val="204"/>
      </rPr>
      <t>Шығыстар мынадай бағыттарға көзделеді: табысы кедейлік шегінен төмен адамдарды (отбасыларды) қолдауға; протездік-ортопедиялық және сурдологиялық көмек көрсету бойынша жұмыстарды ұйымдастыруға және жүргізуге, оның ішінде әлеуметтік оңалтудың жаңа құралдарын енгізуге; арнаулы әлеуметтік қызметтер стандарттарын енгізуге; үкіметтік емес секторда мемлекеттік әлеуметтік тапсырысты орналастыруға; мүгедектердің өмірі құқықтарды қамтамасыз ету және сапаны жақсарту жөніндегі іс-шаралар жоспарын іске асыруға; кохлеарлық импланттарға сөйлеу процессорларын ауыстыру және баптау жөніндегі қызметтер; халықты жұмыспен қамту саласындағы мемлекеттік саясатты іске асыру мақсатында көру, есту және тірек-қимыл аппараты бұзылған мүгедектерді жұмысқа орналастыру үшін арнайы жұмыс орындарын құруға жұмыс берушінің шығындарын субсидиялау; еңбек нарығын дамыту; мемлекеттік ұйымдар: стационарлық және жартылай стационарлық үлгідегі медициналық-әлеуметтік мекемелер, үйде қызмет көрсету, уақытша болу, жұмыспен қамту орталықтары қызметкерлерінің жалақысын арттыру.</t>
    </r>
  </si>
  <si>
    <t>Тікелей нәтиже көрсеткіші:</t>
  </si>
  <si>
    <t>Нәтижелерге қол жеткізе алмау/оларды асыра орындау және бюджеттiк бағдарлама/кіші бағдарлама қаражатының игерілмеу себептері</t>
  </si>
  <si>
    <t>Атаулы әлеуметтік көмек алушылардың саны</t>
  </si>
  <si>
    <t>адам</t>
  </si>
  <si>
    <t>Күнкөріс деңгейінің 70% - ниже кедейлік шегінен төмен табысы бар АӘК алушылардың нақты контингентінің ұлғаюына байланысты көрсеткіш асыра орындалды</t>
  </si>
  <si>
    <t>Кепілдендірілген әлеуметтік пакетті алушылар саны</t>
  </si>
  <si>
    <t>Қызмет алушылардың нақты санының артуына байланысты</t>
  </si>
  <si>
    <t>Жартылай стационар жағдайында үкіметтік емес секторда арнаулы әлеуметтік қызметтермен қамтылған азаматтардың саны</t>
  </si>
  <si>
    <t>Үйде күтім жасау жағдайында үкіметтік емес секторда арнаулы әлеуметтік қызметтермен қамтылған азаматтардың саны</t>
  </si>
  <si>
    <t>Үкіметтік емес сектордағы арнаулы әлеуметтік қызметтермен қамтылған адам саудасы құрбандарының саны</t>
  </si>
  <si>
    <t>Міндетті гигиеналық құралдармен қамтамасыз етілген мүгедектердің саны, оның ішінде:</t>
  </si>
  <si>
    <t>несеп қабылдағыштар</t>
  </si>
  <si>
    <t>нәжіс қабылдағыштар</t>
  </si>
  <si>
    <t>жаялықшылар</t>
  </si>
  <si>
    <t>Ымдау тілі маманының қызметімен қамтылған мүгедектер саны</t>
  </si>
  <si>
    <t>Техникалық көмекші құралдардың кеңейтілген тізбесімен қамтылған мүгедектер саны</t>
  </si>
  <si>
    <t>Spina Bifida диагнозымен бір рет қолданылатын катетерлермен қамтамасыз етілген мүгедек балалардың саны</t>
  </si>
  <si>
    <t>Сурдотехникалық құралдармен қамтамасыз етілген мүгедектер саны</t>
  </si>
  <si>
    <t>Тифлотехникалық құралдармен қамтамасыз етілген мүгедектер саны</t>
  </si>
  <si>
    <t>Протездік-ортопедиялық құралдармен қамтамасыз етілген мүгедектердің саны</t>
  </si>
  <si>
    <t>Арнайы жүріп-тұру құралдарымен қамтамасыз етілген мүгедектер саны</t>
  </si>
  <si>
    <t>Санаторлық-курорттық емдеумен қамтамасыз етілген мүгедектер саны</t>
  </si>
  <si>
    <t>Сөйлеу синтезі бар портативті тифлокомпьютермен, Брайль шрифтімен (портативті тифлокомпьютер) кіріктірілген ақпаратты енгізу/шығарумен қамтамасыз етілген мүгедектер саны</t>
  </si>
  <si>
    <t>Кохлеарлық имплантқа сөйлеу процессорын ауыстыру және баптау бойынша қызметтер көрсетілген кохлеарлық импланттары бар мүгедектер саны, оның ішінде:</t>
  </si>
  <si>
    <t>кохлеарлық импланты бар, сөйлеу процессорын кохлеарлық имплантқа ауыстыру және баптау бойынша қызметтер көрсетілген мүгедек балалардың саны</t>
  </si>
  <si>
    <t>кохлеарлық имплантқа сөйлеу процессорын ауыстыру және баптау бойынша қызметтер көрсетілген 18 жастан асқан мүгедектер саны</t>
  </si>
  <si>
    <t>Мүгедектерді жұмысқа орналастыру үшін арнайы жұмыс орындарын құру, оның ішінде:</t>
  </si>
  <si>
    <t>есту қабілеті бұзылған жұмысқа орналастырылған мүгедектердің саны</t>
  </si>
  <si>
    <t>көру қабілеті бұзылған жұмысқа орналастырылған мүгедектердің саны</t>
  </si>
  <si>
    <t>тірек-қимыл аппараты бұзылған жұмысқа орналастырылған мүгедектердің саны</t>
  </si>
  <si>
    <t>Әлеуметтік жұмыс орындарына жіберілген адамдар саны</t>
  </si>
  <si>
    <t>Тұрақты жұмыс орындарына жұмысқа орналасуына байланысты жұмыстан шыққандардың орнына жаңа қатысушылардың келуімен санының артуы</t>
  </si>
  <si>
    <t>Жастар практикасына жіберілген адамдар саны</t>
  </si>
  <si>
    <t>ҚР Президентінің тапсырмасына сәйкес жалақы мөлшерінің 25-тен 30 АЕК-ке дейін ұлғаюына және жастар практикасының ұзақтығының 6 айдан 12 айға дейін ұлғаюына байланысты көрсеткішке қол жеткізілген жоқ.
Республикалық бюджетті нақтылау кезінде мамыр айында Ұлттық қордан республикалық бюджеттен бұрын бөлінген қаражатқа қосымша жетіспейтін қаражат бөлінді (25 АЕК, 6 ай.) 1246 адамға.
Осыған байланысты республикалық бюджет пен Ұлттық қор, оның ішінде екеуі де 1345 қатысушыны құрайды</t>
  </si>
  <si>
    <t>Қоғамдық жұмыстарға жіберілген адамдардың саны</t>
  </si>
  <si>
    <t>Тұрақты жұмыс орындарына жұмысқа орналасуға, сондай-ақ жаңа жұмыс орындарына ауысуға байланысты жұмыстан шыққандардың орнына жаңа қатысушылардың келуімен санының артуы</t>
  </si>
  <si>
    <t>Жаңа бизнес-идеяларды іске асыруға мемлекеттік гранттар беру (400 АЕК дейін)</t>
  </si>
  <si>
    <t>Жаңа бизнес - идеяларды іске асыруға мемлекеттік гранттар беру үшін 5 ағымның болмауына байланысты көрсеткішке қол жеткізілмеді</t>
  </si>
  <si>
    <t>Мемлекеттік ұйымдар: стационарлық және жартылай стационарлық үлгідегі медициналық-әлеуметтік мекемелер, үйде қызмет көрсету, уақытша болу ұйымдары, халықты жұмыспен қамту орталықтары жалақыға қосымша ақы көзделген қызметкерлерінің саны</t>
  </si>
  <si>
    <t>шт.бірлік</t>
  </si>
  <si>
    <t>Бюджеттiк кіші бағдарлама 
бойынша шығыстар</t>
  </si>
  <si>
    <t>Атаулы әлеуметтік көмек төлеу</t>
  </si>
  <si>
    <t>Дөңгелектеу арқылы қалдықтар</t>
  </si>
  <si>
    <t>Кепілдендірілген әлеуметтік пакетті төлеу</t>
  </si>
  <si>
    <t>Жартылай стационар жағдайында арнаулы әлеуметтік қызметтер көрсету</t>
  </si>
  <si>
    <t>Үйде арнайы әлеуметтік қызметтер көрсету</t>
  </si>
  <si>
    <t>Адам саудасының құрбандарына арнаулы әлеуметтік қызметтер көрсету</t>
  </si>
  <si>
    <t>Мүгедектерді міндетті гигиеналық құралдармен қамтамасыз ету нормаларын ұлғайту, оның ішінде:</t>
  </si>
  <si>
    <t>Ымдау тілі маманының қызметтерін көрсету</t>
  </si>
  <si>
    <t>Техникалық (компенсаторлық) қосалқы құралдар тізбесін кеңейту</t>
  </si>
  <si>
    <t>Бір рет қолданылатын катетермен қамтамасыз ету</t>
  </si>
  <si>
    <t>Сурдотехникалық құралдар</t>
  </si>
  <si>
    <t>Тифлотехникалық құралдар</t>
  </si>
  <si>
    <t>Протездік-ортопедиялық құралдар</t>
  </si>
  <si>
    <t>Арнайы жүріп-тұру құралдары</t>
  </si>
  <si>
    <t>Санаторлық-курорттық емдеу</t>
  </si>
  <si>
    <t>Сөйлеу синтезі бар портативті тифлокомпьютермен, Брайль шрифтімен (портативті тифлокомпьютер) кіріктірілген ақпаратты енгізу/шығарумен қамтамасыз ету</t>
  </si>
  <si>
    <t>Кохлеарлық импланттарға сөйлеу процессорларын ауыстыру және баптау жөніндегі қызметтер, оның ішінде:</t>
  </si>
  <si>
    <t>мүгедек балаларға кохлеарлық имплантқа сөйлеу процессорын ауыстыру және баптау жөніндегі қызметтер</t>
  </si>
  <si>
    <t>18 жастан асқан мүгедектерге кохлеарлық имплантқа сөйлеу процессорын ауыстыру және баптау жөніндегі қызметтер</t>
  </si>
  <si>
    <t>Мүгедектер үшін арнайы жұмыс орындарын құру, оның ішінде:</t>
  </si>
  <si>
    <t>есту қабілеті бұзылған</t>
  </si>
  <si>
    <t>көру қабілеті бұзылған</t>
  </si>
  <si>
    <t>тірек-қимыл аппараты бұзылған</t>
  </si>
  <si>
    <t>Жалақыны ішінара субсидиялау (әлеуметтік жұмыс орындары)</t>
  </si>
  <si>
    <t>Жастар тәжірибесі</t>
  </si>
  <si>
    <t>Қоғамдық жұмыстар</t>
  </si>
  <si>
    <t>Жаңа бизнес-идеяларды іске асыруға арналған гранттар (400 АЕК)</t>
  </si>
  <si>
    <t>Мемлекеттік ұйымдар: стационарлық және жартылай стационарлық үлгідегі медициналық-әлеуметтік мекемелер, үйде қызмет көрсету, уақытша болу ұйымдары, халықты жұмыспен қамту орталықтары қызметкерлерінің жалақысын арттыру</t>
  </si>
  <si>
    <t>Еңбекақы қоры бойынша үнемдеу және аудандар бойынша дөңгелектеу есебінен қалдықтар</t>
  </si>
  <si>
    <t>Бюджеттiк кіші бағдарлама бойынша шығыстардың жиыны</t>
  </si>
  <si>
    <t>Бюджеттiк кіші бағдарламалардың коды және атауы: 015 "Жергілікті бюджет қаражаты есебінен"</t>
  </si>
  <si>
    <r>
      <t xml:space="preserve">Бюджеттік кіші бағдарламалардың сипаты: </t>
    </r>
    <r>
      <rPr>
        <u/>
        <sz val="10"/>
        <color theme="1"/>
        <rFont val="Times New Roman"/>
        <family val="1"/>
        <charset val="204"/>
      </rPr>
      <t>Шығыстар мынадай бағыттарға көзделеді: табысы кедейлік шегінен төмен адамдарды (отбасыларды) қолдауға; мүгедектердің құқықтарын қамтамасыз ету және өмір сүру сапасын жақсарту жөніндегі іс-шаралар жоспарын іске асыруға; кохлеарлық импланттарға сөйлеу процессорларын ауыстыру және баптау жөніндегі қызметтерге; еңбек нарығын дамытуға; тұрғын үй сертификаттарын беруге</t>
    </r>
  </si>
  <si>
    <t>Сурдотехникалық құралдармен (сүйек өткізгіш есту аппараты)қамтамасыз етілген мүгедектердің саны</t>
  </si>
  <si>
    <t>Көмекші компенсаторлық құралдармен қамтамасыз етілген мүгедектердің саны</t>
  </si>
  <si>
    <t>Кохлеарлық импланты бар, сөйлеу процессорын кохлеарлық имплантқа ауыстыру және баптау бойынша қызметтер көрсетілген мүгедек балалардың саны</t>
  </si>
  <si>
    <t>Жұмысшы кадрларды қысқа мерзімді кәсіптік оқытуға жіберілген тұлғалар саны</t>
  </si>
  <si>
    <t>Жұмысшы кадрларға қысқа мерзімді кәсіптік оқытудан өтуге ниет білдірушілер санын ұлғайту</t>
  </si>
  <si>
    <t>Алғашқы жұмыс орны жобасы шеңберінде жұмысқа орналастырылған адамдардың саны</t>
  </si>
  <si>
    <t>"Алғашқы жұмыс орны" жобасын іске асыруға Ұлттық қордан қаражаттың жеткілікті бөлінуіне байланысты көрсеткішке қол жеткізілмеді, осыған сәйкес жергілікті бюджет қаражатынан бөлінген қаражат бюджетке қайтарылды</t>
  </si>
  <si>
    <t>Ұрпақтар келісімшарты жобасы шеңберінде жұмысқа орналастырылған адамдардың саны</t>
  </si>
  <si>
    <t>"Ұрпақтар келісімшарты"жобасы бойынша қатысуға ниет білдірушілердің болмауына байланысты көрсеткішке қол жеткізілген жоқ</t>
  </si>
  <si>
    <t>Қоғамдық жұмыстарға жіберілген адамдардың саны (жұмыссыз жастарды жұмысқа орналастыруға жәрдемдесу)</t>
  </si>
  <si>
    <t>Әлеуметтік көмек ретінде тұрғын үй сертификатын алған адамдардың саны</t>
  </si>
  <si>
    <t>АӘК алушыларға нақты төленген қаражат бойынша үнемдеу</t>
  </si>
  <si>
    <t>Кепілдендірілген әлеуметтік пакетімен қамтамасыз ету</t>
  </si>
  <si>
    <t>Сурдотехникалық құралдар (сүйек өткізгіш есту аппараты)</t>
  </si>
  <si>
    <t>Көмекші компенсаторлық құралдар</t>
  </si>
  <si>
    <t>Мүгедек балаларға кохлеарлық имплантқа сөйлеу процессорын ауыстыру және баптау жөніндегі қызметтер</t>
  </si>
  <si>
    <t>Жұмысшы кадрларға қысқа мерзімді кәсіптік оқыту</t>
  </si>
  <si>
    <t>Алғашқы жұмыс орны жобасы</t>
  </si>
  <si>
    <t>Ұрпақтар келісімшарты жобасы</t>
  </si>
  <si>
    <t>Қоғамдық жұмыстар (жұмыссыз жастарды жұмысқа орналастыруға жәрдемдесу)</t>
  </si>
  <si>
    <t>Әлеуметтік көмек ретінде тұрғын үй сертификатын беру</t>
  </si>
  <si>
    <t>Бюджеттiк кіші бағдарламалардың коды және атауы: 055 "Қазақстан Республикасының Ұлттық қорынан берілетін кепілдендірілген трансферт есебінен"</t>
  </si>
  <si>
    <r>
      <t xml:space="preserve">Бюджеттік кіші бағдарламалардың сипаты: </t>
    </r>
    <r>
      <rPr>
        <u/>
        <sz val="10"/>
        <color theme="1"/>
        <rFont val="Times New Roman"/>
        <family val="1"/>
        <charset val="204"/>
      </rPr>
      <t>Шығыстар мынадай бағыттарға көзделеді: еңбек нарығын дамытуға; мемлекеттік ұйымдар: стационарлық және жартылай стационарлық үлгідегі медициналық-әлеуметтік мекемелер, үйде қызмет көрсету, уақытша болу, жұмыспен қамту орталықтары қызметкерлерінің жалақысын арттыруға.</t>
    </r>
  </si>
  <si>
    <t>"Күміс жас" жобасы шеңберінде жұмысқа орналастырылған адамдардың саны</t>
  </si>
  <si>
    <t xml:space="preserve">Көрсеткішке жұмыссыз азаматтардың зейнеткерлік жасқа дейінгі (зейнеткерлік жасқа дейін 2 жыл) болмауына, сондай-ақ денсаулық жағдайы бойынша ұсынылған жұмыс орындарына келіспеуіне байланысты қол жеткізілмейді. </t>
  </si>
  <si>
    <t>"Алғашқы жұмыс орны" жобасы шеңберінде жұмысқа орналастырылған адамдардың саны</t>
  </si>
  <si>
    <t>Жалпы облыс бойынша жоба бойынша бірінші жұмыс орны 161 адамға жоспарланғанына, 139 адам нақты жұмысқа орналастырылған, оның ішінде 128 адам жоба бойынша Ұлттық қордан берілетін трансферттер есебінен жұмысқа орналастырылған, 11 адам жергілікті бюджет қаражаты есебінен жұмысқа орналастырылған, соған байланысты көрсеткішке қол жеткізілген жоқ</t>
  </si>
  <si>
    <t>Бағдарламаға қатысушылардың әртүрлі себептермен мерзімінен бұрын жұмыстан босатылуына және тұрақты жұмысқа орналасуына байланысты көрсеткішке қол жеткізілген жоқ</t>
  </si>
  <si>
    <t>Жаңа бизнес-идеяларды іске асыруға мемлекеттік грант беру үшін 5 ағынның болмауына байланысты қаражатты игермеу</t>
  </si>
  <si>
    <t>"Күміс жас" жобасы</t>
  </si>
  <si>
    <t>"Алғашқы жұмыс орны" жобасы</t>
  </si>
  <si>
    <r>
      <t xml:space="preserve">Атауы: </t>
    </r>
    <r>
      <rPr>
        <u/>
        <sz val="10"/>
        <color theme="1"/>
        <rFont val="Times New Roman"/>
        <family val="1"/>
        <charset val="204"/>
      </rPr>
      <t>"Ақтөбе облысының жұмыспен қамтуды үйлестіру және әлеуметтік бағдарламалар басқармасы" ММ</t>
    </r>
  </si>
  <si>
    <r>
      <t xml:space="preserve">Мекенжайы: </t>
    </r>
    <r>
      <rPr>
        <u/>
        <sz val="10"/>
        <color theme="1"/>
        <rFont val="Times New Roman"/>
        <family val="1"/>
        <charset val="204"/>
      </rPr>
      <t>Ақтөбе қаласы, Маресьев көшесі, 101 үй</t>
    </r>
  </si>
  <si>
    <r>
      <t xml:space="preserve">Телефоны: </t>
    </r>
    <r>
      <rPr>
        <u/>
        <sz val="10"/>
        <color theme="1"/>
        <rFont val="Times New Roman"/>
        <family val="1"/>
        <charset val="204"/>
      </rPr>
      <t>98-10-26</t>
    </r>
  </si>
  <si>
    <t>Электрондық пошта мекенжайы: a.kulmukhambetov@aktobe.gov.kz</t>
  </si>
  <si>
    <r>
      <t xml:space="preserve">Орындаушы _____________     </t>
    </r>
    <r>
      <rPr>
        <u/>
        <sz val="10"/>
        <color theme="1"/>
        <rFont val="Times New Roman"/>
        <family val="1"/>
        <charset val="204"/>
      </rPr>
      <t>Кульмухамбетов А.Ж.</t>
    </r>
  </si>
  <si>
    <t xml:space="preserve">                               қолы        тегі, аты және әкесінің аты (бар болған жағдайда)</t>
  </si>
  <si>
    <r>
      <t xml:space="preserve">Бюджеттік бағдарламалар әкімшісі басшысының м.а. _______________ </t>
    </r>
    <r>
      <rPr>
        <u/>
        <sz val="10"/>
        <color theme="1"/>
        <rFont val="Times New Roman"/>
        <family val="1"/>
        <charset val="204"/>
      </rPr>
      <t>Қонжар Ә.Ж.</t>
    </r>
  </si>
  <si>
    <t>                                                                                                               қолы            тегі, аты және әкесінің аты (бар болған жағдайда)</t>
  </si>
  <si>
    <r>
      <t xml:space="preserve">Бөлім басшысы _______________ </t>
    </r>
    <r>
      <rPr>
        <u/>
        <sz val="10"/>
        <color theme="1"/>
        <rFont val="Times New Roman"/>
        <family val="1"/>
        <charset val="204"/>
      </rPr>
      <t>Мендигарина А.Т.</t>
    </r>
  </si>
  <si>
    <t>                                         қолы            тегі, аты және әкесінің аты (бар болған жағдайда)</t>
  </si>
  <si>
    <t>Нақты көрсетілген қызметтер бойынша үнемдеу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</si>
</sst>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sz val="11"/>
      <color theme="1"/>
      <name val="Calibri"/>
      <family val="2"/>
      <charset val="204"/>
      <scheme val="minor"/>
    </font>
    <font>
      <sz val="8"/>
      <color theme="1"/>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b/>
      <u/>
      <sz val="10"/>
      <color theme="1"/>
      <name val="Times New Roman"/>
      <family val="1"/>
      <charset val="204"/>
    </font>
    <font>
      <u/>
      <sz val="10"/>
      <color theme="1"/>
      <name val="Times New Roman"/>
      <family val="1"/>
      <charset val="204"/>
    </font>
    <font>
      <sz val="10"/>
      <name val="Times New Roman"/>
      <family val="1"/>
      <charset val="204"/>
    </font>
    <font>
      <i/>
      <sz val="10"/>
      <name val="Times New Roman"/>
      <family val="1"/>
      <charset val="204"/>
    </font>
    <font>
      <i/>
      <sz val="10"/>
      <color theme="1"/>
      <name val="Times New Roman"/>
      <family val="1"/>
      <charset val="204"/>
    </font>
    <font>
      <sz val="10"/>
      <name val="Arial Cyr"/>
      <charset val="204"/>
    </font>
    <font>
      <u/>
      <sz val="11"/>
      <color theme="1"/>
      <name val="Calibri"/>
      <family val="2"/>
      <charset val="204"/>
      <scheme val="minor"/>
    </font>
    <font>
      <sz val="9"/>
      <color theme="1"/>
      <name val="Times New Roman"/>
      <family val="1"/>
      <charset val="204"/>
    </font>
    <font>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80">
    <xf numFmtId="0" fontId="0" fillId="0" borderId="0" xfId="0"/>
    <xf numFmtId="0" fontId="1" fillId="0" borderId="0" xfId="1"/>
    <xf numFmtId="0" fontId="4" fillId="0" borderId="0" xfId="1" applyFont="1"/>
    <xf numFmtId="0" fontId="3" fillId="0" borderId="0" xfId="1" applyFont="1" applyAlignment="1">
      <alignment vertical="center"/>
    </xf>
    <xf numFmtId="0" fontId="5" fillId="0" borderId="0" xfId="1" applyFont="1"/>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0" fillId="0" borderId="0" xfId="0" applyAlignment="1">
      <alignment vertical="center"/>
    </xf>
    <xf numFmtId="0" fontId="4" fillId="2"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center" vertical="center" wrapText="1"/>
    </xf>
    <xf numFmtId="165" fontId="4" fillId="0" borderId="1" xfId="1" applyNumberFormat="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4" fillId="0" borderId="1" xfId="0" applyFont="1" applyBorder="1" applyAlignment="1">
      <alignment vertical="center" wrapText="1"/>
    </xf>
    <xf numFmtId="164" fontId="4" fillId="0" borderId="1" xfId="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8" fillId="0" borderId="1" xfId="0" applyNumberFormat="1" applyFont="1" applyBorder="1" applyAlignment="1">
      <alignment vertical="center" wrapText="1"/>
    </xf>
    <xf numFmtId="0" fontId="8"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1" fontId="8"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justify" vertical="top" wrapText="1"/>
    </xf>
    <xf numFmtId="0" fontId="10" fillId="0" borderId="1" xfId="0" applyFont="1" applyBorder="1" applyAlignment="1">
      <alignment horizontal="center" vertical="center" wrapText="1"/>
    </xf>
    <xf numFmtId="1" fontId="9"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1" xfId="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164" fontId="8"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1" fontId="10" fillId="3"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4" fillId="3" borderId="1" xfId="0" applyFont="1" applyFill="1" applyBorder="1" applyAlignment="1">
      <alignment vertical="center" wrapText="1"/>
    </xf>
    <xf numFmtId="1"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165" fontId="8" fillId="0" borderId="0" xfId="0" applyNumberFormat="1" applyFont="1" applyFill="1" applyBorder="1" applyAlignment="1">
      <alignment horizontal="center" vertical="center" wrapText="1"/>
    </xf>
    <xf numFmtId="165" fontId="4" fillId="0" borderId="0" xfId="0" applyNumberFormat="1" applyFont="1" applyBorder="1" applyAlignment="1">
      <alignment horizontal="center" vertical="center" wrapText="1"/>
    </xf>
    <xf numFmtId="164" fontId="4" fillId="3" borderId="0"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4" fillId="0" borderId="0" xfId="1" applyFont="1" applyAlignment="1">
      <alignment vertical="center"/>
    </xf>
    <xf numFmtId="0" fontId="1" fillId="0" borderId="0" xfId="1" applyAlignment="1">
      <alignment vertical="center"/>
    </xf>
    <xf numFmtId="0" fontId="12" fillId="0" borderId="0" xfId="1" applyFont="1" applyAlignment="1">
      <alignment vertical="center"/>
    </xf>
    <xf numFmtId="0" fontId="7" fillId="0" borderId="0" xfId="1" applyFont="1" applyAlignment="1">
      <alignment vertical="center"/>
    </xf>
    <xf numFmtId="0" fontId="13"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1" applyFont="1" applyFill="1" applyAlignment="1">
      <alignment horizontal="left" vertical="center" wrapText="1"/>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2" fillId="0"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Font="1" applyAlignment="1">
      <alignment horizontal="justify" vertical="center" wrapText="1"/>
    </xf>
    <xf numFmtId="0" fontId="4" fillId="0" borderId="0" xfId="1" applyFont="1" applyAlignment="1">
      <alignment horizontal="left" vertical="center" wrapText="1"/>
    </xf>
  </cellXfs>
  <cellStyles count="3">
    <cellStyle name="Обычный" xfId="0" builtinId="0"/>
    <cellStyle name="Обычный 2" xfId="2"/>
    <cellStyle name="Обычный 7"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tabSelected="1" topLeftCell="A34" workbookViewId="0">
      <selection activeCell="A36" sqref="A36"/>
    </sheetView>
  </sheetViews>
  <sheetFormatPr defaultColWidth="9.109375" defaultRowHeight="14.4" x14ac:dyDescent="0.3"/>
  <cols>
    <col min="1" max="1" width="32.44140625" style="1" customWidth="1"/>
    <col min="2" max="2" width="11.88671875" style="1" customWidth="1"/>
    <col min="3" max="3" width="15.88671875" style="1" customWidth="1"/>
    <col min="4" max="4" width="13.6640625" style="1" customWidth="1"/>
    <col min="5" max="5" width="13" style="1" customWidth="1"/>
    <col min="6" max="6" width="11.6640625" style="1" customWidth="1"/>
    <col min="7" max="7" width="32.44140625" style="1" customWidth="1"/>
    <col min="8" max="16384" width="9.109375" style="1"/>
  </cols>
  <sheetData>
    <row r="1" spans="1:9" ht="54" customHeight="1" x14ac:dyDescent="0.3">
      <c r="F1" s="75" t="s">
        <v>0</v>
      </c>
      <c r="G1" s="75"/>
    </row>
    <row r="3" spans="1:9" x14ac:dyDescent="0.3">
      <c r="A3" s="76" t="s">
        <v>1</v>
      </c>
      <c r="B3" s="77"/>
      <c r="C3" s="77"/>
      <c r="D3" s="77"/>
      <c r="E3" s="77"/>
      <c r="F3" s="77"/>
      <c r="G3" s="77"/>
      <c r="H3" s="2"/>
      <c r="I3" s="2"/>
    </row>
    <row r="4" spans="1:9" ht="15.6" x14ac:dyDescent="0.3">
      <c r="A4" s="3"/>
      <c r="B4" s="4"/>
      <c r="C4" s="4"/>
      <c r="D4" s="2"/>
      <c r="E4" s="2"/>
      <c r="F4" s="2"/>
      <c r="G4" s="2"/>
      <c r="H4" s="2"/>
      <c r="I4" s="2"/>
    </row>
    <row r="5" spans="1:9" x14ac:dyDescent="0.3">
      <c r="A5" s="5" t="s">
        <v>2</v>
      </c>
      <c r="B5" s="5"/>
      <c r="C5" s="5"/>
      <c r="D5" s="5"/>
      <c r="E5" s="5"/>
      <c r="F5" s="5"/>
      <c r="G5" s="5"/>
      <c r="H5" s="2"/>
      <c r="I5" s="2"/>
    </row>
    <row r="6" spans="1:9" x14ac:dyDescent="0.3">
      <c r="A6" s="5" t="s">
        <v>3</v>
      </c>
      <c r="B6" s="5"/>
      <c r="C6" s="5"/>
      <c r="D6" s="5"/>
      <c r="E6" s="5"/>
      <c r="F6" s="5"/>
      <c r="G6" s="5"/>
      <c r="H6" s="2"/>
      <c r="I6" s="2"/>
    </row>
    <row r="7" spans="1:9" x14ac:dyDescent="0.3">
      <c r="A7" s="6" t="s">
        <v>4</v>
      </c>
      <c r="B7" s="7"/>
      <c r="C7" s="7"/>
      <c r="D7" s="7"/>
      <c r="E7" s="7"/>
      <c r="F7" s="7"/>
      <c r="G7" s="7"/>
      <c r="H7" s="2"/>
      <c r="I7" s="2"/>
    </row>
    <row r="8" spans="1:9" x14ac:dyDescent="0.3">
      <c r="A8" s="5" t="s">
        <v>5</v>
      </c>
      <c r="B8" s="8"/>
      <c r="C8" s="5"/>
      <c r="D8" s="5"/>
      <c r="E8" s="5"/>
      <c r="F8" s="5"/>
      <c r="G8" s="5"/>
      <c r="H8" s="2"/>
      <c r="I8" s="2"/>
    </row>
    <row r="9" spans="1:9" x14ac:dyDescent="0.3">
      <c r="A9" s="2" t="s">
        <v>6</v>
      </c>
      <c r="B9" s="2"/>
      <c r="C9" s="2"/>
      <c r="D9" s="2"/>
      <c r="E9" s="2"/>
      <c r="F9" s="2"/>
      <c r="G9" s="2"/>
      <c r="H9" s="2"/>
      <c r="I9" s="2"/>
    </row>
    <row r="10" spans="1:9" ht="30.6" customHeight="1" x14ac:dyDescent="0.3">
      <c r="A10" s="78" t="s">
        <v>7</v>
      </c>
      <c r="B10" s="78"/>
      <c r="C10" s="78"/>
      <c r="D10" s="78"/>
      <c r="E10" s="78"/>
      <c r="F10" s="78"/>
      <c r="G10" s="78"/>
      <c r="H10" s="2"/>
      <c r="I10" s="2"/>
    </row>
    <row r="11" spans="1:9" x14ac:dyDescent="0.3">
      <c r="A11" s="79" t="s">
        <v>8</v>
      </c>
      <c r="B11" s="79"/>
      <c r="C11" s="79"/>
      <c r="D11" s="79"/>
      <c r="E11" s="79"/>
      <c r="F11" s="79"/>
      <c r="G11" s="79"/>
      <c r="H11" s="2"/>
      <c r="I11" s="2"/>
    </row>
    <row r="12" spans="1:9" x14ac:dyDescent="0.3">
      <c r="A12" s="2" t="s">
        <v>9</v>
      </c>
      <c r="B12" s="2"/>
      <c r="C12" s="2"/>
      <c r="D12" s="2"/>
      <c r="E12" s="2"/>
      <c r="F12" s="2"/>
      <c r="G12" s="2"/>
      <c r="H12" s="2"/>
      <c r="I12" s="2"/>
    </row>
    <row r="13" spans="1:9" ht="15.6" customHeight="1" x14ac:dyDescent="0.3">
      <c r="A13" s="79" t="s">
        <v>10</v>
      </c>
      <c r="B13" s="79"/>
      <c r="C13" s="79"/>
      <c r="D13" s="79"/>
      <c r="E13" s="79"/>
      <c r="F13" s="79"/>
      <c r="G13" s="79"/>
      <c r="H13" s="2"/>
      <c r="I13" s="2"/>
    </row>
    <row r="14" spans="1:9" x14ac:dyDescent="0.3">
      <c r="A14" s="5" t="s">
        <v>11</v>
      </c>
      <c r="B14" s="2"/>
      <c r="C14" s="2"/>
      <c r="D14" s="2"/>
      <c r="E14" s="2"/>
      <c r="F14" s="2"/>
      <c r="G14" s="2"/>
      <c r="H14" s="2"/>
      <c r="I14" s="2"/>
    </row>
    <row r="15" spans="1:9" x14ac:dyDescent="0.3">
      <c r="A15" s="2" t="s">
        <v>12</v>
      </c>
      <c r="B15" s="2"/>
      <c r="C15" s="2"/>
      <c r="D15" s="2"/>
      <c r="E15" s="2"/>
      <c r="F15" s="2"/>
      <c r="G15" s="2"/>
      <c r="H15" s="2"/>
      <c r="I15" s="2"/>
    </row>
    <row r="16" spans="1:9" x14ac:dyDescent="0.3">
      <c r="A16" s="69" t="s">
        <v>13</v>
      </c>
      <c r="B16" s="70"/>
      <c r="C16" s="70"/>
      <c r="D16" s="70"/>
      <c r="E16" s="70"/>
      <c r="F16" s="70"/>
      <c r="G16" s="70"/>
      <c r="H16" s="2"/>
      <c r="I16" s="2"/>
    </row>
    <row r="17" spans="1:9" x14ac:dyDescent="0.3">
      <c r="A17" s="5" t="s">
        <v>14</v>
      </c>
      <c r="B17" s="5"/>
      <c r="C17" s="5"/>
      <c r="D17" s="5"/>
      <c r="E17" s="5"/>
      <c r="F17" s="5"/>
      <c r="G17" s="5"/>
      <c r="H17" s="2"/>
      <c r="I17" s="2"/>
    </row>
    <row r="18" spans="1:9" x14ac:dyDescent="0.3">
      <c r="A18" s="5" t="s">
        <v>15</v>
      </c>
      <c r="B18" s="5"/>
      <c r="C18" s="5"/>
      <c r="D18" s="5"/>
      <c r="E18" s="5"/>
      <c r="F18" s="5"/>
      <c r="G18" s="5"/>
      <c r="H18" s="2"/>
      <c r="I18" s="2"/>
    </row>
    <row r="19" spans="1:9" ht="91.2" customHeight="1" x14ac:dyDescent="0.3">
      <c r="A19" s="71" t="s">
        <v>16</v>
      </c>
      <c r="B19" s="71"/>
      <c r="C19" s="71"/>
      <c r="D19" s="71"/>
      <c r="E19" s="71"/>
      <c r="F19" s="71"/>
      <c r="G19" s="71"/>
      <c r="H19" s="2"/>
      <c r="I19" s="2"/>
    </row>
    <row r="20" spans="1:9" ht="119.4" customHeight="1" x14ac:dyDescent="0.3">
      <c r="A20" s="71" t="s">
        <v>17</v>
      </c>
      <c r="B20" s="71"/>
      <c r="C20" s="71"/>
      <c r="D20" s="71"/>
      <c r="E20" s="71"/>
      <c r="F20" s="71"/>
      <c r="G20" s="71"/>
      <c r="H20" s="2"/>
      <c r="I20" s="2"/>
    </row>
    <row r="21" spans="1:9" x14ac:dyDescent="0.3">
      <c r="A21" s="2"/>
      <c r="B21" s="2"/>
      <c r="C21" s="2"/>
      <c r="D21" s="2"/>
      <c r="E21" s="2"/>
      <c r="F21" s="2"/>
      <c r="G21" s="2"/>
      <c r="H21" s="2"/>
      <c r="I21" s="2"/>
    </row>
    <row r="22" spans="1:9" ht="92.4" x14ac:dyDescent="0.3">
      <c r="A22" s="9" t="s">
        <v>18</v>
      </c>
      <c r="B22" s="9" t="s">
        <v>19</v>
      </c>
      <c r="C22" s="9" t="s">
        <v>20</v>
      </c>
      <c r="D22" s="9" t="s">
        <v>21</v>
      </c>
      <c r="E22" s="9" t="s">
        <v>22</v>
      </c>
      <c r="F22" s="9" t="s">
        <v>23</v>
      </c>
      <c r="G22" s="9" t="s">
        <v>24</v>
      </c>
      <c r="H22" s="2"/>
      <c r="I22" s="2"/>
    </row>
    <row r="23" spans="1:9" x14ac:dyDescent="0.3">
      <c r="A23" s="10">
        <v>1</v>
      </c>
      <c r="B23" s="10">
        <v>2</v>
      </c>
      <c r="C23" s="10">
        <v>3</v>
      </c>
      <c r="D23" s="10">
        <v>4</v>
      </c>
      <c r="E23" s="10">
        <v>5</v>
      </c>
      <c r="F23" s="10">
        <v>6</v>
      </c>
      <c r="G23" s="10">
        <v>7</v>
      </c>
      <c r="H23" s="2"/>
      <c r="I23" s="2"/>
    </row>
    <row r="24" spans="1:9" ht="30.6" customHeight="1" x14ac:dyDescent="0.3">
      <c r="A24" s="10">
        <v>256113011</v>
      </c>
      <c r="B24" s="11" t="s">
        <v>25</v>
      </c>
      <c r="C24" s="12">
        <v>4188937</v>
      </c>
      <c r="D24" s="12">
        <v>4188322</v>
      </c>
      <c r="E24" s="12">
        <f>D24-C24</f>
        <v>-615</v>
      </c>
      <c r="F24" s="13">
        <f>D24/C24*100</f>
        <v>99.985318471010658</v>
      </c>
      <c r="G24" s="14" t="s">
        <v>26</v>
      </c>
      <c r="H24" s="2"/>
      <c r="I24" s="2"/>
    </row>
    <row r="25" spans="1:9" ht="30" customHeight="1" x14ac:dyDescent="0.3">
      <c r="A25" s="10">
        <v>256113015</v>
      </c>
      <c r="B25" s="11" t="s">
        <v>25</v>
      </c>
      <c r="C25" s="12">
        <v>1172184</v>
      </c>
      <c r="D25" s="12">
        <v>1171537.8999999999</v>
      </c>
      <c r="E25" s="12">
        <f t="shared" ref="E25:E36" si="0">D25-C25</f>
        <v>-646.10000000009313</v>
      </c>
      <c r="F25" s="13">
        <f t="shared" ref="F25:F36" si="1">D25/C25*100</f>
        <v>99.944880667199001</v>
      </c>
      <c r="G25" s="15" t="s">
        <v>26</v>
      </c>
      <c r="H25" s="2"/>
      <c r="I25" s="2"/>
    </row>
    <row r="26" spans="1:9" ht="175.8" customHeight="1" x14ac:dyDescent="0.3">
      <c r="A26" s="10">
        <v>256113055</v>
      </c>
      <c r="B26" s="11" t="s">
        <v>25</v>
      </c>
      <c r="C26" s="12">
        <v>2922199</v>
      </c>
      <c r="D26" s="12">
        <v>2690345.6</v>
      </c>
      <c r="E26" s="12">
        <f t="shared" si="0"/>
        <v>-231853.39999999991</v>
      </c>
      <c r="F26" s="13">
        <f t="shared" si="1"/>
        <v>92.065790180613988</v>
      </c>
      <c r="G26" s="16" t="s">
        <v>27</v>
      </c>
      <c r="H26" s="2"/>
      <c r="I26" s="2"/>
    </row>
    <row r="27" spans="1:9" ht="26.4" x14ac:dyDescent="0.3">
      <c r="A27" s="17" t="s">
        <v>28</v>
      </c>
      <c r="B27" s="11" t="s">
        <v>25</v>
      </c>
      <c r="C27" s="18">
        <f>C24+C25+C26</f>
        <v>8283320</v>
      </c>
      <c r="D27" s="18">
        <f>D24+D25+D26</f>
        <v>8050205.5</v>
      </c>
      <c r="E27" s="12">
        <f t="shared" si="0"/>
        <v>-233114.5</v>
      </c>
      <c r="F27" s="13">
        <f t="shared" si="1"/>
        <v>97.185735912653385</v>
      </c>
      <c r="G27" s="19"/>
      <c r="H27" s="2"/>
      <c r="I27" s="2"/>
    </row>
    <row r="28" spans="1:9" ht="14.4" customHeight="1" x14ac:dyDescent="0.3">
      <c r="A28" s="72" t="s">
        <v>29</v>
      </c>
      <c r="B28" s="73"/>
      <c r="C28" s="73"/>
      <c r="D28" s="73"/>
      <c r="E28" s="73"/>
      <c r="F28" s="73"/>
      <c r="G28" s="74"/>
      <c r="H28" s="2"/>
      <c r="I28" s="2"/>
    </row>
    <row r="29" spans="1:9" ht="78.599999999999994" customHeight="1" x14ac:dyDescent="0.3">
      <c r="A29" s="20" t="s">
        <v>30</v>
      </c>
      <c r="B29" s="21" t="s">
        <v>31</v>
      </c>
      <c r="C29" s="22">
        <v>71.2</v>
      </c>
      <c r="D29" s="22">
        <v>75.400000000000006</v>
      </c>
      <c r="E29" s="13">
        <f t="shared" si="0"/>
        <v>4.2000000000000028</v>
      </c>
      <c r="F29" s="13">
        <f t="shared" si="1"/>
        <v>105.89887640449437</v>
      </c>
      <c r="G29" s="15" t="s">
        <v>32</v>
      </c>
      <c r="H29" s="2"/>
      <c r="I29" s="2"/>
    </row>
    <row r="30" spans="1:9" ht="54.6" customHeight="1" x14ac:dyDescent="0.3">
      <c r="A30" s="20" t="s">
        <v>33</v>
      </c>
      <c r="B30" s="21" t="s">
        <v>31</v>
      </c>
      <c r="C30" s="22">
        <v>100</v>
      </c>
      <c r="D30" s="22">
        <v>100</v>
      </c>
      <c r="E30" s="13">
        <f t="shared" si="0"/>
        <v>0</v>
      </c>
      <c r="F30" s="13">
        <f t="shared" si="1"/>
        <v>100</v>
      </c>
      <c r="G30" s="19"/>
      <c r="H30" s="2"/>
      <c r="I30" s="2"/>
    </row>
    <row r="31" spans="1:9" ht="39.6" customHeight="1" x14ac:dyDescent="0.3">
      <c r="A31" s="20" t="s">
        <v>34</v>
      </c>
      <c r="B31" s="21" t="s">
        <v>31</v>
      </c>
      <c r="C31" s="22">
        <v>100</v>
      </c>
      <c r="D31" s="22">
        <v>100</v>
      </c>
      <c r="E31" s="13">
        <f t="shared" si="0"/>
        <v>0</v>
      </c>
      <c r="F31" s="13">
        <f t="shared" si="1"/>
        <v>100</v>
      </c>
      <c r="G31" s="19"/>
      <c r="H31" s="2"/>
      <c r="I31" s="2"/>
    </row>
    <row r="32" spans="1:9" ht="123" customHeight="1" x14ac:dyDescent="0.3">
      <c r="A32" s="20" t="s">
        <v>35</v>
      </c>
      <c r="B32" s="21" t="s">
        <v>31</v>
      </c>
      <c r="C32" s="22">
        <v>100</v>
      </c>
      <c r="D32" s="22">
        <v>100</v>
      </c>
      <c r="E32" s="13">
        <f t="shared" si="0"/>
        <v>0</v>
      </c>
      <c r="F32" s="13">
        <f t="shared" si="1"/>
        <v>100</v>
      </c>
      <c r="G32" s="19"/>
      <c r="H32" s="2"/>
      <c r="I32" s="2"/>
    </row>
    <row r="33" spans="1:9" ht="107.4" customHeight="1" x14ac:dyDescent="0.3">
      <c r="A33" s="20" t="s">
        <v>36</v>
      </c>
      <c r="B33" s="21" t="s">
        <v>31</v>
      </c>
      <c r="C33" s="22">
        <v>100</v>
      </c>
      <c r="D33" s="22">
        <v>100</v>
      </c>
      <c r="E33" s="13">
        <f t="shared" si="0"/>
        <v>0</v>
      </c>
      <c r="F33" s="13">
        <f t="shared" si="1"/>
        <v>100</v>
      </c>
      <c r="G33" s="19"/>
      <c r="H33" s="2"/>
      <c r="I33" s="2"/>
    </row>
    <row r="34" spans="1:9" ht="76.8" customHeight="1" x14ac:dyDescent="0.3">
      <c r="A34" s="20" t="s">
        <v>37</v>
      </c>
      <c r="B34" s="21" t="s">
        <v>31</v>
      </c>
      <c r="C34" s="22">
        <v>93.6</v>
      </c>
      <c r="D34" s="22">
        <v>102.9</v>
      </c>
      <c r="E34" s="13">
        <f t="shared" si="0"/>
        <v>9.3000000000000114</v>
      </c>
      <c r="F34" s="13">
        <f t="shared" si="1"/>
        <v>109.93589743589745</v>
      </c>
      <c r="G34" s="15" t="s">
        <v>38</v>
      </c>
      <c r="H34" s="2"/>
      <c r="I34" s="2"/>
    </row>
    <row r="35" spans="1:9" ht="40.200000000000003" customHeight="1" x14ac:dyDescent="0.3">
      <c r="A35" s="20" t="s">
        <v>39</v>
      </c>
      <c r="B35" s="21" t="s">
        <v>31</v>
      </c>
      <c r="C35" s="22">
        <v>4.8</v>
      </c>
      <c r="D35" s="22">
        <v>4.8</v>
      </c>
      <c r="E35" s="13">
        <f t="shared" si="0"/>
        <v>0</v>
      </c>
      <c r="F35" s="13">
        <f t="shared" si="1"/>
        <v>100</v>
      </c>
      <c r="G35" s="15" t="s">
        <v>40</v>
      </c>
      <c r="H35" s="2"/>
      <c r="I35" s="2"/>
    </row>
    <row r="36" spans="1:9" ht="132" customHeight="1" x14ac:dyDescent="0.3">
      <c r="A36" s="20" t="s">
        <v>41</v>
      </c>
      <c r="B36" s="21" t="s">
        <v>31</v>
      </c>
      <c r="C36" s="22">
        <v>100</v>
      </c>
      <c r="D36" s="22">
        <v>100</v>
      </c>
      <c r="E36" s="13">
        <f t="shared" si="0"/>
        <v>0</v>
      </c>
      <c r="F36" s="13">
        <f t="shared" si="1"/>
        <v>100</v>
      </c>
      <c r="G36" s="19"/>
      <c r="H36" s="2"/>
      <c r="I36" s="2"/>
    </row>
    <row r="37" spans="1:9" x14ac:dyDescent="0.3">
      <c r="A37" s="2"/>
      <c r="B37" s="2"/>
      <c r="C37" s="2"/>
      <c r="D37" s="2"/>
      <c r="E37" s="2"/>
      <c r="F37" s="2"/>
      <c r="G37" s="2"/>
      <c r="H37" s="2"/>
      <c r="I37" s="2"/>
    </row>
    <row r="38" spans="1:9" x14ac:dyDescent="0.3">
      <c r="A38" s="5" t="s">
        <v>42</v>
      </c>
      <c r="B38" s="5"/>
      <c r="C38" s="5"/>
      <c r="D38" s="5"/>
      <c r="E38" s="5"/>
      <c r="F38" s="5"/>
      <c r="G38" s="5"/>
    </row>
    <row r="39" spans="1:9" x14ac:dyDescent="0.3">
      <c r="A39" s="5" t="s">
        <v>43</v>
      </c>
      <c r="B39" s="5"/>
      <c r="C39" s="5"/>
      <c r="D39" s="5"/>
      <c r="E39" s="5"/>
      <c r="F39" s="5"/>
      <c r="G39" s="5"/>
    </row>
    <row r="40" spans="1:9" ht="14.4" customHeight="1" x14ac:dyDescent="0.3">
      <c r="A40" s="69" t="s">
        <v>13</v>
      </c>
      <c r="B40" s="70"/>
      <c r="C40" s="70"/>
      <c r="D40" s="70"/>
      <c r="E40" s="70"/>
      <c r="F40" s="70"/>
      <c r="G40" s="70"/>
    </row>
    <row r="41" spans="1:9" x14ac:dyDescent="0.3">
      <c r="A41" s="5" t="s">
        <v>15</v>
      </c>
      <c r="B41" s="5"/>
      <c r="C41" s="5"/>
      <c r="D41" s="5"/>
      <c r="E41" s="5"/>
      <c r="F41" s="5"/>
      <c r="G41" s="5"/>
    </row>
    <row r="42" spans="1:9" ht="111" customHeight="1" x14ac:dyDescent="0.3">
      <c r="A42" s="69" t="s">
        <v>44</v>
      </c>
      <c r="B42" s="70"/>
      <c r="C42" s="70"/>
      <c r="D42" s="70"/>
      <c r="E42" s="70"/>
      <c r="F42" s="70"/>
      <c r="G42" s="70"/>
    </row>
    <row r="43" spans="1:9" ht="92.4" x14ac:dyDescent="0.3">
      <c r="A43" s="23" t="s">
        <v>45</v>
      </c>
      <c r="B43" s="23" t="s">
        <v>19</v>
      </c>
      <c r="C43" s="23" t="s">
        <v>20</v>
      </c>
      <c r="D43" s="24" t="s">
        <v>21</v>
      </c>
      <c r="E43" s="24" t="s">
        <v>22</v>
      </c>
      <c r="F43" s="24" t="s">
        <v>23</v>
      </c>
      <c r="G43" s="24" t="s">
        <v>46</v>
      </c>
    </row>
    <row r="44" spans="1:9" x14ac:dyDescent="0.3">
      <c r="A44" s="11">
        <v>1</v>
      </c>
      <c r="B44" s="11">
        <v>2</v>
      </c>
      <c r="C44" s="11">
        <v>3</v>
      </c>
      <c r="D44" s="11">
        <v>4</v>
      </c>
      <c r="E44" s="11">
        <v>5</v>
      </c>
      <c r="F44" s="11">
        <v>6</v>
      </c>
      <c r="G44" s="11">
        <v>7</v>
      </c>
    </row>
    <row r="45" spans="1:9" ht="67.8" customHeight="1" x14ac:dyDescent="0.3">
      <c r="A45" s="25" t="s">
        <v>47</v>
      </c>
      <c r="B45" s="11" t="s">
        <v>48</v>
      </c>
      <c r="C45" s="26">
        <v>28045</v>
      </c>
      <c r="D45" s="26">
        <v>28895</v>
      </c>
      <c r="E45" s="27">
        <f>D45-C45</f>
        <v>850</v>
      </c>
      <c r="F45" s="28">
        <f>D45/C45*100</f>
        <v>103.03084328757355</v>
      </c>
      <c r="G45" s="29" t="s">
        <v>49</v>
      </c>
    </row>
    <row r="46" spans="1:9" ht="28.8" customHeight="1" x14ac:dyDescent="0.3">
      <c r="A46" s="25" t="s">
        <v>50</v>
      </c>
      <c r="B46" s="11" t="s">
        <v>48</v>
      </c>
      <c r="C46" s="26">
        <v>7518</v>
      </c>
      <c r="D46" s="26">
        <v>7906</v>
      </c>
      <c r="E46" s="27">
        <f t="shared" ref="E46:E74" si="2">D46-C46</f>
        <v>388</v>
      </c>
      <c r="F46" s="28">
        <f t="shared" ref="F46:F74" si="3">D46/C46*100</f>
        <v>105.16094706038841</v>
      </c>
      <c r="G46" s="29" t="s">
        <v>51</v>
      </c>
    </row>
    <row r="47" spans="1:9" ht="52.8" x14ac:dyDescent="0.3">
      <c r="A47" s="30" t="s">
        <v>52</v>
      </c>
      <c r="B47" s="11" t="s">
        <v>48</v>
      </c>
      <c r="C47" s="26">
        <v>133</v>
      </c>
      <c r="D47" s="26">
        <v>133</v>
      </c>
      <c r="E47" s="27">
        <f t="shared" si="2"/>
        <v>0</v>
      </c>
      <c r="F47" s="28">
        <f t="shared" si="3"/>
        <v>100</v>
      </c>
      <c r="G47" s="19"/>
    </row>
    <row r="48" spans="1:9" ht="52.8" x14ac:dyDescent="0.3">
      <c r="A48" s="30" t="s">
        <v>53</v>
      </c>
      <c r="B48" s="11" t="s">
        <v>48</v>
      </c>
      <c r="C48" s="26">
        <v>275</v>
      </c>
      <c r="D48" s="26">
        <v>275</v>
      </c>
      <c r="E48" s="27">
        <f t="shared" si="2"/>
        <v>0</v>
      </c>
      <c r="F48" s="28">
        <f t="shared" si="3"/>
        <v>100</v>
      </c>
      <c r="G48" s="19"/>
    </row>
    <row r="49" spans="1:7" ht="39.6" x14ac:dyDescent="0.3">
      <c r="A49" s="30" t="s">
        <v>54</v>
      </c>
      <c r="B49" s="11" t="s">
        <v>48</v>
      </c>
      <c r="C49" s="26">
        <v>7</v>
      </c>
      <c r="D49" s="26">
        <v>7</v>
      </c>
      <c r="E49" s="27">
        <f t="shared" si="2"/>
        <v>0</v>
      </c>
      <c r="F49" s="28">
        <f t="shared" si="3"/>
        <v>100</v>
      </c>
      <c r="G49" s="19"/>
    </row>
    <row r="50" spans="1:7" ht="39.6" x14ac:dyDescent="0.3">
      <c r="A50" s="30" t="s">
        <v>55</v>
      </c>
      <c r="B50" s="11" t="s">
        <v>48</v>
      </c>
      <c r="C50" s="26">
        <f>C51+C52+C53</f>
        <v>1986</v>
      </c>
      <c r="D50" s="26">
        <v>1986</v>
      </c>
      <c r="E50" s="27">
        <f t="shared" si="2"/>
        <v>0</v>
      </c>
      <c r="F50" s="28">
        <f t="shared" si="3"/>
        <v>100</v>
      </c>
      <c r="G50" s="19"/>
    </row>
    <row r="51" spans="1:7" x14ac:dyDescent="0.3">
      <c r="A51" s="31" t="s">
        <v>56</v>
      </c>
      <c r="B51" s="32" t="s">
        <v>48</v>
      </c>
      <c r="C51" s="33">
        <v>48</v>
      </c>
      <c r="D51" s="33">
        <v>48</v>
      </c>
      <c r="E51" s="34">
        <f t="shared" si="2"/>
        <v>0</v>
      </c>
      <c r="F51" s="35">
        <f t="shared" si="3"/>
        <v>100</v>
      </c>
      <c r="G51" s="36"/>
    </row>
    <row r="52" spans="1:7" x14ac:dyDescent="0.3">
      <c r="A52" s="31" t="s">
        <v>57</v>
      </c>
      <c r="B52" s="32" t="s">
        <v>48</v>
      </c>
      <c r="C52" s="33">
        <v>136</v>
      </c>
      <c r="D52" s="33">
        <v>136</v>
      </c>
      <c r="E52" s="34">
        <f t="shared" si="2"/>
        <v>0</v>
      </c>
      <c r="F52" s="35">
        <f t="shared" si="3"/>
        <v>100</v>
      </c>
      <c r="G52" s="36"/>
    </row>
    <row r="53" spans="1:7" x14ac:dyDescent="0.3">
      <c r="A53" s="31" t="s">
        <v>58</v>
      </c>
      <c r="B53" s="32" t="s">
        <v>48</v>
      </c>
      <c r="C53" s="33">
        <v>1802</v>
      </c>
      <c r="D53" s="33">
        <v>1802</v>
      </c>
      <c r="E53" s="34">
        <f t="shared" si="2"/>
        <v>0</v>
      </c>
      <c r="F53" s="35">
        <f t="shared" si="3"/>
        <v>100</v>
      </c>
      <c r="G53" s="36"/>
    </row>
    <row r="54" spans="1:7" ht="26.4" x14ac:dyDescent="0.3">
      <c r="A54" s="30" t="s">
        <v>59</v>
      </c>
      <c r="B54" s="11" t="s">
        <v>48</v>
      </c>
      <c r="C54" s="26">
        <v>83</v>
      </c>
      <c r="D54" s="26">
        <v>83</v>
      </c>
      <c r="E54" s="27">
        <f t="shared" si="2"/>
        <v>0</v>
      </c>
      <c r="F54" s="28">
        <f t="shared" si="3"/>
        <v>100</v>
      </c>
      <c r="G54" s="19"/>
    </row>
    <row r="55" spans="1:7" ht="39.6" x14ac:dyDescent="0.3">
      <c r="A55" s="30" t="s">
        <v>60</v>
      </c>
      <c r="B55" s="11" t="s">
        <v>48</v>
      </c>
      <c r="C55" s="26">
        <v>3083</v>
      </c>
      <c r="D55" s="26">
        <v>3083</v>
      </c>
      <c r="E55" s="27">
        <f t="shared" si="2"/>
        <v>0</v>
      </c>
      <c r="F55" s="28">
        <f t="shared" si="3"/>
        <v>100</v>
      </c>
      <c r="G55" s="19"/>
    </row>
    <row r="56" spans="1:7" ht="52.8" x14ac:dyDescent="0.3">
      <c r="A56" s="30" t="s">
        <v>61</v>
      </c>
      <c r="B56" s="11" t="s">
        <v>48</v>
      </c>
      <c r="C56" s="26">
        <v>7</v>
      </c>
      <c r="D56" s="26">
        <v>7</v>
      </c>
      <c r="E56" s="27">
        <f t="shared" si="2"/>
        <v>0</v>
      </c>
      <c r="F56" s="28">
        <f t="shared" si="3"/>
        <v>100</v>
      </c>
      <c r="G56" s="19"/>
    </row>
    <row r="57" spans="1:7" ht="26.4" x14ac:dyDescent="0.3">
      <c r="A57" s="30" t="s">
        <v>62</v>
      </c>
      <c r="B57" s="11" t="s">
        <v>48</v>
      </c>
      <c r="C57" s="26">
        <v>407</v>
      </c>
      <c r="D57" s="26">
        <v>407</v>
      </c>
      <c r="E57" s="27">
        <f t="shared" si="2"/>
        <v>0</v>
      </c>
      <c r="F57" s="28">
        <f t="shared" si="3"/>
        <v>100</v>
      </c>
      <c r="G57" s="19"/>
    </row>
    <row r="58" spans="1:7" ht="26.4" x14ac:dyDescent="0.3">
      <c r="A58" s="30" t="s">
        <v>63</v>
      </c>
      <c r="B58" s="11" t="s">
        <v>48</v>
      </c>
      <c r="C58" s="26">
        <v>799</v>
      </c>
      <c r="D58" s="26">
        <v>799</v>
      </c>
      <c r="E58" s="27">
        <f t="shared" si="2"/>
        <v>0</v>
      </c>
      <c r="F58" s="28">
        <f t="shared" si="3"/>
        <v>100</v>
      </c>
      <c r="G58" s="19"/>
    </row>
    <row r="59" spans="1:7" ht="39.6" x14ac:dyDescent="0.3">
      <c r="A59" s="30" t="s">
        <v>64</v>
      </c>
      <c r="B59" s="11" t="s">
        <v>48</v>
      </c>
      <c r="C59" s="26">
        <v>310</v>
      </c>
      <c r="D59" s="26">
        <v>310</v>
      </c>
      <c r="E59" s="27">
        <f t="shared" si="2"/>
        <v>0</v>
      </c>
      <c r="F59" s="28">
        <f t="shared" si="3"/>
        <v>100</v>
      </c>
      <c r="G59" s="19"/>
    </row>
    <row r="60" spans="1:7" ht="26.4" x14ac:dyDescent="0.3">
      <c r="A60" s="30" t="s">
        <v>65</v>
      </c>
      <c r="B60" s="11" t="s">
        <v>48</v>
      </c>
      <c r="C60" s="26">
        <v>327</v>
      </c>
      <c r="D60" s="26">
        <v>327</v>
      </c>
      <c r="E60" s="27">
        <f t="shared" si="2"/>
        <v>0</v>
      </c>
      <c r="F60" s="28">
        <f t="shared" si="3"/>
        <v>100</v>
      </c>
      <c r="G60" s="19"/>
    </row>
    <row r="61" spans="1:7" ht="26.4" x14ac:dyDescent="0.3">
      <c r="A61" s="30" t="s">
        <v>66</v>
      </c>
      <c r="B61" s="11" t="s">
        <v>48</v>
      </c>
      <c r="C61" s="26">
        <v>809</v>
      </c>
      <c r="D61" s="26">
        <v>809</v>
      </c>
      <c r="E61" s="27">
        <f t="shared" si="2"/>
        <v>0</v>
      </c>
      <c r="F61" s="28">
        <f t="shared" si="3"/>
        <v>100</v>
      </c>
      <c r="G61" s="19"/>
    </row>
    <row r="62" spans="1:7" ht="79.2" x14ac:dyDescent="0.3">
      <c r="A62" s="30" t="s">
        <v>67</v>
      </c>
      <c r="B62" s="11" t="s">
        <v>48</v>
      </c>
      <c r="C62" s="26">
        <v>4</v>
      </c>
      <c r="D62" s="26">
        <v>4</v>
      </c>
      <c r="E62" s="27">
        <f t="shared" si="2"/>
        <v>0</v>
      </c>
      <c r="F62" s="28">
        <f t="shared" si="3"/>
        <v>100</v>
      </c>
      <c r="G62" s="19"/>
    </row>
    <row r="63" spans="1:7" ht="66" x14ac:dyDescent="0.3">
      <c r="A63" s="30" t="s">
        <v>68</v>
      </c>
      <c r="B63" s="11" t="s">
        <v>48</v>
      </c>
      <c r="C63" s="26">
        <f>C64+C65</f>
        <v>28</v>
      </c>
      <c r="D63" s="26">
        <v>28</v>
      </c>
      <c r="E63" s="27">
        <f t="shared" si="2"/>
        <v>0</v>
      </c>
      <c r="F63" s="28">
        <f t="shared" si="3"/>
        <v>100</v>
      </c>
      <c r="G63" s="19"/>
    </row>
    <row r="64" spans="1:7" ht="66" x14ac:dyDescent="0.3">
      <c r="A64" s="37" t="s">
        <v>69</v>
      </c>
      <c r="B64" s="32" t="s">
        <v>48</v>
      </c>
      <c r="C64" s="33">
        <v>26</v>
      </c>
      <c r="D64" s="33">
        <v>26</v>
      </c>
      <c r="E64" s="34">
        <f t="shared" si="2"/>
        <v>0</v>
      </c>
      <c r="F64" s="35">
        <f t="shared" si="3"/>
        <v>100</v>
      </c>
      <c r="G64" s="36"/>
    </row>
    <row r="65" spans="1:7" ht="66" x14ac:dyDescent="0.3">
      <c r="A65" s="37" t="s">
        <v>70</v>
      </c>
      <c r="B65" s="32" t="s">
        <v>48</v>
      </c>
      <c r="C65" s="33">
        <v>2</v>
      </c>
      <c r="D65" s="33">
        <v>2</v>
      </c>
      <c r="E65" s="34">
        <f t="shared" si="2"/>
        <v>0</v>
      </c>
      <c r="F65" s="35">
        <f t="shared" si="3"/>
        <v>100</v>
      </c>
      <c r="G65" s="36"/>
    </row>
    <row r="66" spans="1:7" ht="39.6" x14ac:dyDescent="0.3">
      <c r="A66" s="30" t="s">
        <v>71</v>
      </c>
      <c r="B66" s="11" t="s">
        <v>48</v>
      </c>
      <c r="C66" s="26">
        <f>C67+C68+C69</f>
        <v>11</v>
      </c>
      <c r="D66" s="26">
        <v>11</v>
      </c>
      <c r="E66" s="27">
        <f t="shared" si="2"/>
        <v>0</v>
      </c>
      <c r="F66" s="28">
        <f t="shared" si="3"/>
        <v>100</v>
      </c>
      <c r="G66" s="19"/>
    </row>
    <row r="67" spans="1:7" ht="39.6" x14ac:dyDescent="0.3">
      <c r="A67" s="38" t="s">
        <v>72</v>
      </c>
      <c r="B67" s="32" t="s">
        <v>48</v>
      </c>
      <c r="C67" s="33">
        <v>9</v>
      </c>
      <c r="D67" s="33">
        <v>9</v>
      </c>
      <c r="E67" s="34">
        <f t="shared" si="2"/>
        <v>0</v>
      </c>
      <c r="F67" s="35">
        <f t="shared" si="3"/>
        <v>100</v>
      </c>
      <c r="G67" s="19"/>
    </row>
    <row r="68" spans="1:7" ht="39.6" x14ac:dyDescent="0.3">
      <c r="A68" s="38" t="s">
        <v>73</v>
      </c>
      <c r="B68" s="32" t="s">
        <v>48</v>
      </c>
      <c r="C68" s="33">
        <v>1</v>
      </c>
      <c r="D68" s="33">
        <v>1</v>
      </c>
      <c r="E68" s="34">
        <f t="shared" si="2"/>
        <v>0</v>
      </c>
      <c r="F68" s="35">
        <f t="shared" si="3"/>
        <v>100</v>
      </c>
      <c r="G68" s="19"/>
    </row>
    <row r="69" spans="1:7" ht="39.6" x14ac:dyDescent="0.3">
      <c r="A69" s="38" t="s">
        <v>74</v>
      </c>
      <c r="B69" s="32" t="s">
        <v>48</v>
      </c>
      <c r="C69" s="33">
        <v>1</v>
      </c>
      <c r="D69" s="33">
        <v>1</v>
      </c>
      <c r="E69" s="34">
        <f t="shared" si="2"/>
        <v>0</v>
      </c>
      <c r="F69" s="35">
        <f t="shared" si="3"/>
        <v>100</v>
      </c>
      <c r="G69" s="19"/>
    </row>
    <row r="70" spans="1:7" ht="66" x14ac:dyDescent="0.3">
      <c r="A70" s="30" t="s">
        <v>75</v>
      </c>
      <c r="B70" s="11" t="s">
        <v>48</v>
      </c>
      <c r="C70" s="26">
        <v>915</v>
      </c>
      <c r="D70" s="26">
        <v>1203</v>
      </c>
      <c r="E70" s="27">
        <f t="shared" si="2"/>
        <v>288</v>
      </c>
      <c r="F70" s="39">
        <f t="shared" si="3"/>
        <v>131.47540983606558</v>
      </c>
      <c r="G70" s="40" t="s">
        <v>76</v>
      </c>
    </row>
    <row r="71" spans="1:7" ht="198" x14ac:dyDescent="0.3">
      <c r="A71" s="30" t="s">
        <v>77</v>
      </c>
      <c r="B71" s="11" t="s">
        <v>48</v>
      </c>
      <c r="C71" s="26">
        <v>1246</v>
      </c>
      <c r="D71" s="26">
        <v>442</v>
      </c>
      <c r="E71" s="27">
        <f t="shared" si="2"/>
        <v>-804</v>
      </c>
      <c r="F71" s="39">
        <f t="shared" si="3"/>
        <v>35.473515248796147</v>
      </c>
      <c r="G71" s="40" t="s">
        <v>78</v>
      </c>
    </row>
    <row r="72" spans="1:7" ht="79.2" x14ac:dyDescent="0.3">
      <c r="A72" s="30" t="s">
        <v>79</v>
      </c>
      <c r="B72" s="11" t="s">
        <v>48</v>
      </c>
      <c r="C72" s="26">
        <v>213</v>
      </c>
      <c r="D72" s="26">
        <v>972</v>
      </c>
      <c r="E72" s="27">
        <f t="shared" si="2"/>
        <v>759</v>
      </c>
      <c r="F72" s="39">
        <f t="shared" si="3"/>
        <v>456.33802816901408</v>
      </c>
      <c r="G72" s="40" t="s">
        <v>80</v>
      </c>
    </row>
    <row r="73" spans="1:7" ht="52.8" x14ac:dyDescent="0.3">
      <c r="A73" s="30" t="s">
        <v>81</v>
      </c>
      <c r="B73" s="11" t="s">
        <v>48</v>
      </c>
      <c r="C73" s="26">
        <v>95</v>
      </c>
      <c r="D73" s="26">
        <v>87</v>
      </c>
      <c r="E73" s="27">
        <f t="shared" si="2"/>
        <v>-8</v>
      </c>
      <c r="F73" s="39">
        <f t="shared" si="3"/>
        <v>91.578947368421055</v>
      </c>
      <c r="G73" s="40" t="s">
        <v>82</v>
      </c>
    </row>
    <row r="74" spans="1:7" ht="92.4" x14ac:dyDescent="0.3">
      <c r="A74" s="41" t="s">
        <v>83</v>
      </c>
      <c r="B74" s="11" t="s">
        <v>84</v>
      </c>
      <c r="C74" s="42">
        <v>628</v>
      </c>
      <c r="D74" s="42">
        <v>628</v>
      </c>
      <c r="E74" s="27">
        <f t="shared" si="2"/>
        <v>0</v>
      </c>
      <c r="F74" s="28">
        <f t="shared" si="3"/>
        <v>100</v>
      </c>
      <c r="G74" s="19"/>
    </row>
    <row r="75" spans="1:7" x14ac:dyDescent="0.3">
      <c r="A75" s="43"/>
      <c r="B75" s="5"/>
      <c r="C75" s="5"/>
      <c r="D75" s="5"/>
      <c r="E75" s="5"/>
      <c r="F75" s="5"/>
      <c r="G75" s="5"/>
    </row>
    <row r="76" spans="1:7" ht="92.4" x14ac:dyDescent="0.3">
      <c r="A76" s="11" t="s">
        <v>85</v>
      </c>
      <c r="B76" s="23" t="s">
        <v>19</v>
      </c>
      <c r="C76" s="23" t="s">
        <v>20</v>
      </c>
      <c r="D76" s="24" t="s">
        <v>21</v>
      </c>
      <c r="E76" s="24" t="s">
        <v>22</v>
      </c>
      <c r="F76" s="24" t="s">
        <v>23</v>
      </c>
      <c r="G76" s="24" t="s">
        <v>46</v>
      </c>
    </row>
    <row r="77" spans="1:7" x14ac:dyDescent="0.3">
      <c r="A77" s="11">
        <v>1</v>
      </c>
      <c r="B77" s="11">
        <v>2</v>
      </c>
      <c r="C77" s="11">
        <v>3</v>
      </c>
      <c r="D77" s="11">
        <v>4</v>
      </c>
      <c r="E77" s="11">
        <v>5</v>
      </c>
      <c r="F77" s="11">
        <v>6</v>
      </c>
      <c r="G77" s="11">
        <v>7</v>
      </c>
    </row>
    <row r="78" spans="1:7" x14ac:dyDescent="0.3">
      <c r="A78" s="41" t="s">
        <v>86</v>
      </c>
      <c r="B78" s="11" t="s">
        <v>25</v>
      </c>
      <c r="C78" s="44">
        <v>1587702</v>
      </c>
      <c r="D78" s="44">
        <v>1587672.9</v>
      </c>
      <c r="E78" s="45">
        <f t="shared" ref="E78:E108" si="4">D78-C78</f>
        <v>-29.100000000093132</v>
      </c>
      <c r="F78" s="46">
        <f>D78/C78%</f>
        <v>99.998167162351621</v>
      </c>
      <c r="G78" s="41" t="s">
        <v>87</v>
      </c>
    </row>
    <row r="79" spans="1:7" ht="26.4" x14ac:dyDescent="0.3">
      <c r="A79" s="41" t="s">
        <v>88</v>
      </c>
      <c r="B79" s="11" t="s">
        <v>25</v>
      </c>
      <c r="C79" s="44">
        <v>496122</v>
      </c>
      <c r="D79" s="44">
        <v>496112.9</v>
      </c>
      <c r="E79" s="45">
        <f t="shared" si="4"/>
        <v>-9.0999999999767169</v>
      </c>
      <c r="F79" s="46">
        <f t="shared" ref="F79:F105" si="5">D79/C79%</f>
        <v>99.998165773741135</v>
      </c>
      <c r="G79" s="41" t="s">
        <v>87</v>
      </c>
    </row>
    <row r="80" spans="1:7" ht="26.4" x14ac:dyDescent="0.3">
      <c r="A80" s="41" t="s">
        <v>89</v>
      </c>
      <c r="B80" s="11" t="s">
        <v>25</v>
      </c>
      <c r="C80" s="44">
        <v>114639</v>
      </c>
      <c r="D80" s="44">
        <v>114637.9</v>
      </c>
      <c r="E80" s="45">
        <f t="shared" si="4"/>
        <v>-1.1000000000058208</v>
      </c>
      <c r="F80" s="46">
        <f t="shared" si="5"/>
        <v>99.999040466158974</v>
      </c>
      <c r="G80" s="41" t="s">
        <v>87</v>
      </c>
    </row>
    <row r="81" spans="1:7" ht="26.4" x14ac:dyDescent="0.3">
      <c r="A81" s="41" t="s">
        <v>90</v>
      </c>
      <c r="B81" s="11" t="s">
        <v>25</v>
      </c>
      <c r="C81" s="44">
        <v>103527</v>
      </c>
      <c r="D81" s="44">
        <v>103526.9</v>
      </c>
      <c r="E81" s="45">
        <f t="shared" si="4"/>
        <v>-0.10000000000582077</v>
      </c>
      <c r="F81" s="46">
        <f t="shared" si="5"/>
        <v>99.99990340684073</v>
      </c>
      <c r="G81" s="41" t="s">
        <v>87</v>
      </c>
    </row>
    <row r="82" spans="1:7" ht="26.4" x14ac:dyDescent="0.3">
      <c r="A82" s="41" t="s">
        <v>91</v>
      </c>
      <c r="B82" s="11" t="s">
        <v>25</v>
      </c>
      <c r="C82" s="44">
        <v>8836</v>
      </c>
      <c r="D82" s="44">
        <v>8836</v>
      </c>
      <c r="E82" s="45">
        <f t="shared" si="4"/>
        <v>0</v>
      </c>
      <c r="F82" s="46">
        <f t="shared" si="5"/>
        <v>100</v>
      </c>
      <c r="G82" s="15"/>
    </row>
    <row r="83" spans="1:7" ht="39.6" x14ac:dyDescent="0.3">
      <c r="A83" s="41" t="s">
        <v>92</v>
      </c>
      <c r="B83" s="11" t="s">
        <v>25</v>
      </c>
      <c r="C83" s="44">
        <v>205367</v>
      </c>
      <c r="D83" s="44">
        <v>204924.6</v>
      </c>
      <c r="E83" s="45">
        <f t="shared" si="4"/>
        <v>-442.39999999999418</v>
      </c>
      <c r="F83" s="47">
        <f t="shared" si="5"/>
        <v>99.784580774905407</v>
      </c>
      <c r="G83" s="41" t="s">
        <v>26</v>
      </c>
    </row>
    <row r="84" spans="1:7" x14ac:dyDescent="0.3">
      <c r="A84" s="48" t="s">
        <v>56</v>
      </c>
      <c r="B84" s="32" t="s">
        <v>25</v>
      </c>
      <c r="C84" s="49">
        <v>12185</v>
      </c>
      <c r="D84" s="49">
        <v>12162.7</v>
      </c>
      <c r="E84" s="50">
        <f t="shared" si="4"/>
        <v>-22.299999999999272</v>
      </c>
      <c r="F84" s="51">
        <f t="shared" si="5"/>
        <v>99.816988100123112</v>
      </c>
      <c r="G84" s="52" t="s">
        <v>87</v>
      </c>
    </row>
    <row r="85" spans="1:7" x14ac:dyDescent="0.3">
      <c r="A85" s="48" t="s">
        <v>57</v>
      </c>
      <c r="B85" s="32" t="s">
        <v>25</v>
      </c>
      <c r="C85" s="49">
        <v>37225</v>
      </c>
      <c r="D85" s="49">
        <v>37222.5</v>
      </c>
      <c r="E85" s="50">
        <f t="shared" si="4"/>
        <v>-2.5</v>
      </c>
      <c r="F85" s="53">
        <f t="shared" si="5"/>
        <v>99.993284083277373</v>
      </c>
      <c r="G85" s="52" t="s">
        <v>87</v>
      </c>
    </row>
    <row r="86" spans="1:7" ht="26.4" x14ac:dyDescent="0.3">
      <c r="A86" s="48" t="s">
        <v>58</v>
      </c>
      <c r="B86" s="32" t="s">
        <v>25</v>
      </c>
      <c r="C86" s="49">
        <v>155957</v>
      </c>
      <c r="D86" s="49">
        <v>155539.4</v>
      </c>
      <c r="E86" s="50">
        <f t="shared" si="4"/>
        <v>-417.60000000000582</v>
      </c>
      <c r="F86" s="51">
        <f t="shared" si="5"/>
        <v>99.732233884981113</v>
      </c>
      <c r="G86" s="52" t="s">
        <v>26</v>
      </c>
    </row>
    <row r="87" spans="1:7" ht="26.4" x14ac:dyDescent="0.3">
      <c r="A87" s="41" t="s">
        <v>93</v>
      </c>
      <c r="B87" s="11" t="s">
        <v>25</v>
      </c>
      <c r="C87" s="44">
        <v>16633</v>
      </c>
      <c r="D87" s="44">
        <v>16633</v>
      </c>
      <c r="E87" s="45">
        <f t="shared" si="4"/>
        <v>0</v>
      </c>
      <c r="F87" s="46">
        <f t="shared" si="5"/>
        <v>99.999999999999986</v>
      </c>
      <c r="G87" s="15"/>
    </row>
    <row r="88" spans="1:7" ht="26.4" x14ac:dyDescent="0.3">
      <c r="A88" s="41" t="s">
        <v>94</v>
      </c>
      <c r="B88" s="11" t="s">
        <v>25</v>
      </c>
      <c r="C88" s="44">
        <v>159985</v>
      </c>
      <c r="D88" s="44">
        <v>159935.20000000001</v>
      </c>
      <c r="E88" s="45">
        <f t="shared" si="4"/>
        <v>-49.799999999988358</v>
      </c>
      <c r="F88" s="46">
        <f t="shared" si="5"/>
        <v>99.968872081757681</v>
      </c>
      <c r="G88" s="41" t="s">
        <v>87</v>
      </c>
    </row>
    <row r="89" spans="1:7" ht="26.4" x14ac:dyDescent="0.3">
      <c r="A89" s="41" t="s">
        <v>95</v>
      </c>
      <c r="B89" s="11" t="s">
        <v>25</v>
      </c>
      <c r="C89" s="44">
        <v>1439</v>
      </c>
      <c r="D89" s="44">
        <v>1439</v>
      </c>
      <c r="E89" s="45">
        <f t="shared" si="4"/>
        <v>0</v>
      </c>
      <c r="F89" s="46">
        <f t="shared" si="5"/>
        <v>100</v>
      </c>
      <c r="G89" s="15"/>
    </row>
    <row r="90" spans="1:7" x14ac:dyDescent="0.3">
      <c r="A90" s="41" t="s">
        <v>96</v>
      </c>
      <c r="B90" s="11" t="s">
        <v>25</v>
      </c>
      <c r="C90" s="44">
        <v>31697</v>
      </c>
      <c r="D90" s="44">
        <v>31697</v>
      </c>
      <c r="E90" s="45">
        <f t="shared" si="4"/>
        <v>0</v>
      </c>
      <c r="F90" s="46">
        <f t="shared" si="5"/>
        <v>99.999999999999986</v>
      </c>
      <c r="G90" s="15"/>
    </row>
    <row r="91" spans="1:7" x14ac:dyDescent="0.3">
      <c r="A91" s="41" t="s">
        <v>97</v>
      </c>
      <c r="B91" s="11" t="s">
        <v>25</v>
      </c>
      <c r="C91" s="44">
        <v>195830</v>
      </c>
      <c r="D91" s="44">
        <v>195829.6</v>
      </c>
      <c r="E91" s="45">
        <f t="shared" si="4"/>
        <v>-0.39999999999417923</v>
      </c>
      <c r="F91" s="46">
        <f t="shared" si="5"/>
        <v>99.99979574120411</v>
      </c>
      <c r="G91" s="41" t="s">
        <v>87</v>
      </c>
    </row>
    <row r="92" spans="1:7" x14ac:dyDescent="0.3">
      <c r="A92" s="41" t="s">
        <v>98</v>
      </c>
      <c r="B92" s="11" t="s">
        <v>25</v>
      </c>
      <c r="C92" s="44">
        <v>34747</v>
      </c>
      <c r="D92" s="44">
        <v>34737.9</v>
      </c>
      <c r="E92" s="45">
        <f t="shared" si="4"/>
        <v>-9.0999999999985448</v>
      </c>
      <c r="F92" s="46">
        <f t="shared" si="5"/>
        <v>99.973810688692552</v>
      </c>
      <c r="G92" s="41" t="s">
        <v>87</v>
      </c>
    </row>
    <row r="93" spans="1:7" x14ac:dyDescent="0.3">
      <c r="A93" s="41" t="s">
        <v>99</v>
      </c>
      <c r="B93" s="11" t="s">
        <v>25</v>
      </c>
      <c r="C93" s="44">
        <v>59750</v>
      </c>
      <c r="D93" s="44">
        <v>59749.5</v>
      </c>
      <c r="E93" s="45">
        <f t="shared" si="4"/>
        <v>-0.5</v>
      </c>
      <c r="F93" s="46">
        <f t="shared" si="5"/>
        <v>99.999163179916323</v>
      </c>
      <c r="G93" s="41" t="s">
        <v>87</v>
      </c>
    </row>
    <row r="94" spans="1:7" x14ac:dyDescent="0.3">
      <c r="A94" s="41" t="s">
        <v>100</v>
      </c>
      <c r="B94" s="11" t="s">
        <v>25</v>
      </c>
      <c r="C94" s="44">
        <v>142202</v>
      </c>
      <c r="D94" s="44">
        <v>142202</v>
      </c>
      <c r="E94" s="45">
        <f t="shared" si="4"/>
        <v>0</v>
      </c>
      <c r="F94" s="46">
        <f t="shared" si="5"/>
        <v>100</v>
      </c>
      <c r="G94" s="15"/>
    </row>
    <row r="95" spans="1:7" ht="79.2" x14ac:dyDescent="0.3">
      <c r="A95" s="41" t="s">
        <v>101</v>
      </c>
      <c r="B95" s="11" t="s">
        <v>25</v>
      </c>
      <c r="C95" s="44">
        <v>5600</v>
      </c>
      <c r="D95" s="44">
        <v>5600</v>
      </c>
      <c r="E95" s="45">
        <f t="shared" si="4"/>
        <v>0</v>
      </c>
      <c r="F95" s="46">
        <f t="shared" si="5"/>
        <v>100</v>
      </c>
      <c r="G95" s="15"/>
    </row>
    <row r="96" spans="1:7" ht="39.6" x14ac:dyDescent="0.3">
      <c r="A96" s="41" t="s">
        <v>102</v>
      </c>
      <c r="B96" s="11" t="s">
        <v>25</v>
      </c>
      <c r="C96" s="44">
        <v>145330</v>
      </c>
      <c r="D96" s="44">
        <v>145330</v>
      </c>
      <c r="E96" s="45">
        <f t="shared" si="4"/>
        <v>0</v>
      </c>
      <c r="F96" s="46">
        <f t="shared" si="5"/>
        <v>100</v>
      </c>
      <c r="G96" s="15"/>
    </row>
    <row r="97" spans="1:7" ht="52.8" x14ac:dyDescent="0.3">
      <c r="A97" s="52" t="s">
        <v>103</v>
      </c>
      <c r="B97" s="32" t="s">
        <v>25</v>
      </c>
      <c r="C97" s="49">
        <v>11560</v>
      </c>
      <c r="D97" s="49">
        <v>11560</v>
      </c>
      <c r="E97" s="50">
        <f t="shared" si="4"/>
        <v>0</v>
      </c>
      <c r="F97" s="53">
        <f t="shared" si="5"/>
        <v>100</v>
      </c>
      <c r="G97" s="15"/>
    </row>
    <row r="98" spans="1:7" ht="52.8" x14ac:dyDescent="0.3">
      <c r="A98" s="52" t="s">
        <v>104</v>
      </c>
      <c r="B98" s="32" t="s">
        <v>25</v>
      </c>
      <c r="C98" s="49">
        <v>133770</v>
      </c>
      <c r="D98" s="49">
        <v>133770</v>
      </c>
      <c r="E98" s="50">
        <f t="shared" si="4"/>
        <v>0</v>
      </c>
      <c r="F98" s="53">
        <f t="shared" si="5"/>
        <v>100</v>
      </c>
      <c r="G98" s="15"/>
    </row>
    <row r="99" spans="1:7" ht="26.4" x14ac:dyDescent="0.3">
      <c r="A99" s="41" t="s">
        <v>105</v>
      </c>
      <c r="B99" s="11" t="s">
        <v>25</v>
      </c>
      <c r="C99" s="44">
        <v>2516</v>
      </c>
      <c r="D99" s="44">
        <v>2516</v>
      </c>
      <c r="E99" s="45">
        <f t="shared" si="4"/>
        <v>0</v>
      </c>
      <c r="F99" s="46">
        <f t="shared" si="5"/>
        <v>100</v>
      </c>
      <c r="G99" s="15"/>
    </row>
    <row r="100" spans="1:7" x14ac:dyDescent="0.3">
      <c r="A100" s="52" t="s">
        <v>106</v>
      </c>
      <c r="B100" s="32" t="s">
        <v>25</v>
      </c>
      <c r="C100" s="49">
        <v>1970</v>
      </c>
      <c r="D100" s="49">
        <v>1970</v>
      </c>
      <c r="E100" s="50">
        <f t="shared" si="4"/>
        <v>0</v>
      </c>
      <c r="F100" s="53">
        <f t="shared" si="5"/>
        <v>100</v>
      </c>
      <c r="G100" s="54"/>
    </row>
    <row r="101" spans="1:7" x14ac:dyDescent="0.3">
      <c r="A101" s="52" t="s">
        <v>107</v>
      </c>
      <c r="B101" s="32" t="s">
        <v>25</v>
      </c>
      <c r="C101" s="49">
        <v>346</v>
      </c>
      <c r="D101" s="49">
        <v>346</v>
      </c>
      <c r="E101" s="50">
        <f t="shared" si="4"/>
        <v>0</v>
      </c>
      <c r="F101" s="53">
        <f t="shared" si="5"/>
        <v>100</v>
      </c>
      <c r="G101" s="54"/>
    </row>
    <row r="102" spans="1:7" x14ac:dyDescent="0.3">
      <c r="A102" s="52" t="s">
        <v>108</v>
      </c>
      <c r="B102" s="32" t="s">
        <v>25</v>
      </c>
      <c r="C102" s="49">
        <v>200</v>
      </c>
      <c r="D102" s="49">
        <v>200</v>
      </c>
      <c r="E102" s="50">
        <f t="shared" si="4"/>
        <v>0</v>
      </c>
      <c r="F102" s="53">
        <f t="shared" si="5"/>
        <v>100</v>
      </c>
      <c r="G102" s="54"/>
    </row>
    <row r="103" spans="1:7" ht="26.4" x14ac:dyDescent="0.3">
      <c r="A103" s="41" t="s">
        <v>109</v>
      </c>
      <c r="B103" s="11" t="s">
        <v>25</v>
      </c>
      <c r="C103" s="44">
        <v>226772</v>
      </c>
      <c r="D103" s="44">
        <v>226771.20000000001</v>
      </c>
      <c r="E103" s="45">
        <f t="shared" si="4"/>
        <v>-0.79999999998835847</v>
      </c>
      <c r="F103" s="46">
        <f t="shared" si="5"/>
        <v>99.999647222761197</v>
      </c>
      <c r="G103" s="41" t="s">
        <v>87</v>
      </c>
    </row>
    <row r="104" spans="1:7" x14ac:dyDescent="0.3">
      <c r="A104" s="41" t="s">
        <v>110</v>
      </c>
      <c r="B104" s="11" t="s">
        <v>25</v>
      </c>
      <c r="C104" s="44">
        <v>83183</v>
      </c>
      <c r="D104" s="44">
        <v>83183</v>
      </c>
      <c r="E104" s="45">
        <f t="shared" si="4"/>
        <v>0</v>
      </c>
      <c r="F104" s="46">
        <f t="shared" si="5"/>
        <v>100</v>
      </c>
      <c r="G104" s="15"/>
    </row>
    <row r="105" spans="1:7" x14ac:dyDescent="0.3">
      <c r="A105" s="41" t="s">
        <v>111</v>
      </c>
      <c r="B105" s="11" t="s">
        <v>25</v>
      </c>
      <c r="C105" s="44">
        <v>106923</v>
      </c>
      <c r="D105" s="44">
        <v>106920.8</v>
      </c>
      <c r="E105" s="45">
        <f t="shared" si="4"/>
        <v>-2.1999999999970896</v>
      </c>
      <c r="F105" s="46">
        <f t="shared" si="5"/>
        <v>99.997942444562909</v>
      </c>
      <c r="G105" s="41" t="s">
        <v>87</v>
      </c>
    </row>
    <row r="106" spans="1:7" ht="26.4" x14ac:dyDescent="0.3">
      <c r="A106" s="41" t="s">
        <v>112</v>
      </c>
      <c r="B106" s="11" t="s">
        <v>25</v>
      </c>
      <c r="C106" s="44">
        <v>104088</v>
      </c>
      <c r="D106" s="44">
        <v>104082.8</v>
      </c>
      <c r="E106" s="45">
        <f t="shared" si="4"/>
        <v>-5.1999999999970896</v>
      </c>
      <c r="F106" s="46">
        <f>D106/C106%</f>
        <v>99.995004227192368</v>
      </c>
      <c r="G106" s="41" t="s">
        <v>87</v>
      </c>
    </row>
    <row r="107" spans="1:7" ht="92.4" x14ac:dyDescent="0.3">
      <c r="A107" s="41" t="s">
        <v>113</v>
      </c>
      <c r="B107" s="11" t="s">
        <v>25</v>
      </c>
      <c r="C107" s="44">
        <v>356049</v>
      </c>
      <c r="D107" s="44">
        <v>355983.8</v>
      </c>
      <c r="E107" s="45">
        <f t="shared" si="4"/>
        <v>-65.200000000011642</v>
      </c>
      <c r="F107" s="46">
        <f t="shared" ref="F107" si="6">D107/C107%</f>
        <v>99.981687913742206</v>
      </c>
      <c r="G107" s="41" t="s">
        <v>114</v>
      </c>
    </row>
    <row r="108" spans="1:7" ht="26.4" x14ac:dyDescent="0.3">
      <c r="A108" s="17" t="s">
        <v>115</v>
      </c>
      <c r="B108" s="11" t="s">
        <v>25</v>
      </c>
      <c r="C108" s="42">
        <f>C78+C79+C80+C81+C82+C83+C87+C88+C89+C90+C91+C92+C93+C94+C95+C96+C99+C103+C104+C105+C106+C107</f>
        <v>4188937</v>
      </c>
      <c r="D108" s="42">
        <f>D78+D79+D80+D81+D82+D83+D87+D88+D89+D90+D91+D92+D93+D94+D95+D96+D99+D103+D104+D105+D106+D107</f>
        <v>4188321.9999999995</v>
      </c>
      <c r="E108" s="45">
        <f t="shared" si="4"/>
        <v>-615.00000000046566</v>
      </c>
      <c r="F108" s="46">
        <f>D108/C108%</f>
        <v>99.985318471010643</v>
      </c>
      <c r="G108" s="55"/>
    </row>
    <row r="110" spans="1:7" x14ac:dyDescent="0.3">
      <c r="A110" s="5" t="s">
        <v>116</v>
      </c>
      <c r="B110" s="5"/>
      <c r="C110" s="5"/>
      <c r="D110" s="5"/>
      <c r="E110" s="5"/>
      <c r="F110" s="5"/>
      <c r="G110" s="5"/>
    </row>
    <row r="111" spans="1:7" x14ac:dyDescent="0.3">
      <c r="A111" s="5" t="s">
        <v>43</v>
      </c>
      <c r="B111" s="5"/>
      <c r="C111" s="5"/>
      <c r="D111" s="5"/>
      <c r="E111" s="5"/>
      <c r="F111" s="5"/>
      <c r="G111" s="5"/>
    </row>
    <row r="112" spans="1:7" x14ac:dyDescent="0.3">
      <c r="A112" s="69" t="s">
        <v>13</v>
      </c>
      <c r="B112" s="70"/>
      <c r="C112" s="70"/>
      <c r="D112" s="70"/>
      <c r="E112" s="70"/>
      <c r="F112" s="70"/>
      <c r="G112" s="70"/>
    </row>
    <row r="113" spans="1:7" x14ac:dyDescent="0.3">
      <c r="A113" s="5" t="s">
        <v>15</v>
      </c>
      <c r="B113" s="5"/>
      <c r="C113" s="5"/>
      <c r="D113" s="5"/>
      <c r="E113" s="5"/>
      <c r="F113" s="5"/>
      <c r="G113" s="5"/>
    </row>
    <row r="114" spans="1:7" ht="46.2" customHeight="1" x14ac:dyDescent="0.3">
      <c r="A114" s="69" t="s">
        <v>117</v>
      </c>
      <c r="B114" s="70"/>
      <c r="C114" s="70"/>
      <c r="D114" s="70"/>
      <c r="E114" s="70"/>
      <c r="F114" s="70"/>
      <c r="G114" s="70"/>
    </row>
    <row r="115" spans="1:7" ht="92.4" x14ac:dyDescent="0.3">
      <c r="A115" s="23" t="s">
        <v>45</v>
      </c>
      <c r="B115" s="23" t="s">
        <v>19</v>
      </c>
      <c r="C115" s="23" t="s">
        <v>20</v>
      </c>
      <c r="D115" s="24" t="s">
        <v>21</v>
      </c>
      <c r="E115" s="24" t="s">
        <v>22</v>
      </c>
      <c r="F115" s="24" t="s">
        <v>23</v>
      </c>
      <c r="G115" s="24" t="s">
        <v>46</v>
      </c>
    </row>
    <row r="116" spans="1:7" x14ac:dyDescent="0.3">
      <c r="A116" s="11">
        <v>1</v>
      </c>
      <c r="B116" s="11">
        <v>2</v>
      </c>
      <c r="C116" s="11">
        <v>3</v>
      </c>
      <c r="D116" s="11">
        <v>4</v>
      </c>
      <c r="E116" s="11">
        <v>5</v>
      </c>
      <c r="F116" s="11">
        <v>6</v>
      </c>
      <c r="G116" s="11">
        <v>7</v>
      </c>
    </row>
    <row r="117" spans="1:7" ht="66" x14ac:dyDescent="0.3">
      <c r="A117" s="25" t="s">
        <v>47</v>
      </c>
      <c r="B117" s="11" t="s">
        <v>48</v>
      </c>
      <c r="C117" s="56">
        <v>8429</v>
      </c>
      <c r="D117" s="56">
        <v>8432</v>
      </c>
      <c r="E117" s="28">
        <f>D117-C117</f>
        <v>3</v>
      </c>
      <c r="F117" s="28">
        <f>D117/C117%</f>
        <v>100.03559141060623</v>
      </c>
      <c r="G117" s="29" t="s">
        <v>49</v>
      </c>
    </row>
    <row r="118" spans="1:7" ht="26.4" x14ac:dyDescent="0.3">
      <c r="A118" s="25" t="s">
        <v>50</v>
      </c>
      <c r="B118" s="11" t="s">
        <v>48</v>
      </c>
      <c r="C118" s="56">
        <v>7518</v>
      </c>
      <c r="D118" s="56">
        <v>7906</v>
      </c>
      <c r="E118" s="28">
        <f t="shared" ref="E118:E130" si="7">D118-C118</f>
        <v>388</v>
      </c>
      <c r="F118" s="28">
        <f t="shared" ref="F118:F130" si="8">D118/C118%</f>
        <v>105.16094706038839</v>
      </c>
      <c r="G118" s="29" t="s">
        <v>51</v>
      </c>
    </row>
    <row r="119" spans="1:7" ht="39.6" x14ac:dyDescent="0.3">
      <c r="A119" s="30" t="s">
        <v>118</v>
      </c>
      <c r="B119" s="11" t="s">
        <v>48</v>
      </c>
      <c r="C119" s="56">
        <v>6</v>
      </c>
      <c r="D119" s="56">
        <v>6</v>
      </c>
      <c r="E119" s="28">
        <f t="shared" si="7"/>
        <v>0</v>
      </c>
      <c r="F119" s="28">
        <f t="shared" si="8"/>
        <v>100</v>
      </c>
      <c r="G119" s="15"/>
    </row>
    <row r="120" spans="1:7" ht="26.4" x14ac:dyDescent="0.3">
      <c r="A120" s="30" t="s">
        <v>63</v>
      </c>
      <c r="B120" s="11" t="s">
        <v>48</v>
      </c>
      <c r="C120" s="56">
        <v>74</v>
      </c>
      <c r="D120" s="56">
        <v>74</v>
      </c>
      <c r="E120" s="28">
        <f t="shared" si="7"/>
        <v>0</v>
      </c>
      <c r="F120" s="28">
        <f t="shared" si="8"/>
        <v>100</v>
      </c>
      <c r="G120" s="15"/>
    </row>
    <row r="121" spans="1:7" ht="39.6" x14ac:dyDescent="0.3">
      <c r="A121" s="30" t="s">
        <v>119</v>
      </c>
      <c r="B121" s="11" t="s">
        <v>48</v>
      </c>
      <c r="C121" s="56">
        <v>1057</v>
      </c>
      <c r="D121" s="56">
        <v>1057</v>
      </c>
      <c r="E121" s="28">
        <f t="shared" si="7"/>
        <v>0</v>
      </c>
      <c r="F121" s="28">
        <f t="shared" si="8"/>
        <v>100</v>
      </c>
      <c r="G121" s="15"/>
    </row>
    <row r="122" spans="1:7" ht="39.6" x14ac:dyDescent="0.3">
      <c r="A122" s="30" t="s">
        <v>64</v>
      </c>
      <c r="B122" s="11" t="s">
        <v>48</v>
      </c>
      <c r="C122" s="56">
        <v>3681</v>
      </c>
      <c r="D122" s="56">
        <v>3681</v>
      </c>
      <c r="E122" s="28">
        <f t="shared" si="7"/>
        <v>0</v>
      </c>
      <c r="F122" s="28">
        <f t="shared" si="8"/>
        <v>100</v>
      </c>
      <c r="G122" s="15"/>
    </row>
    <row r="123" spans="1:7" ht="26.4" x14ac:dyDescent="0.3">
      <c r="A123" s="30" t="s">
        <v>65</v>
      </c>
      <c r="B123" s="11" t="s">
        <v>48</v>
      </c>
      <c r="C123" s="56">
        <v>457</v>
      </c>
      <c r="D123" s="56">
        <v>457</v>
      </c>
      <c r="E123" s="28">
        <f t="shared" si="7"/>
        <v>0</v>
      </c>
      <c r="F123" s="28">
        <f t="shared" si="8"/>
        <v>100</v>
      </c>
      <c r="G123" s="15"/>
    </row>
    <row r="124" spans="1:7" ht="26.4" x14ac:dyDescent="0.3">
      <c r="A124" s="30" t="s">
        <v>66</v>
      </c>
      <c r="B124" s="11" t="s">
        <v>48</v>
      </c>
      <c r="C124" s="56">
        <v>1562</v>
      </c>
      <c r="D124" s="56">
        <v>1562</v>
      </c>
      <c r="E124" s="28">
        <f t="shared" si="7"/>
        <v>0</v>
      </c>
      <c r="F124" s="28">
        <f t="shared" si="8"/>
        <v>100</v>
      </c>
      <c r="G124" s="15"/>
    </row>
    <row r="125" spans="1:7" ht="66" x14ac:dyDescent="0.3">
      <c r="A125" s="41" t="s">
        <v>120</v>
      </c>
      <c r="B125" s="11" t="s">
        <v>48</v>
      </c>
      <c r="C125" s="56">
        <v>19</v>
      </c>
      <c r="D125" s="56">
        <v>19</v>
      </c>
      <c r="E125" s="28">
        <f t="shared" si="7"/>
        <v>0</v>
      </c>
      <c r="F125" s="28">
        <f t="shared" si="8"/>
        <v>100</v>
      </c>
      <c r="G125" s="15"/>
    </row>
    <row r="126" spans="1:7" ht="39.6" x14ac:dyDescent="0.3">
      <c r="A126" s="30" t="s">
        <v>121</v>
      </c>
      <c r="B126" s="11" t="s">
        <v>48</v>
      </c>
      <c r="C126" s="56">
        <v>990</v>
      </c>
      <c r="D126" s="56">
        <v>1004</v>
      </c>
      <c r="E126" s="28">
        <f t="shared" si="7"/>
        <v>14</v>
      </c>
      <c r="F126" s="39">
        <f t="shared" si="8"/>
        <v>101.41414141414141</v>
      </c>
      <c r="G126" s="41" t="s">
        <v>122</v>
      </c>
    </row>
    <row r="127" spans="1:7" ht="92.4" x14ac:dyDescent="0.3">
      <c r="A127" s="30" t="s">
        <v>123</v>
      </c>
      <c r="B127" s="11" t="s">
        <v>48</v>
      </c>
      <c r="C127" s="56">
        <v>24</v>
      </c>
      <c r="D127" s="56">
        <v>11</v>
      </c>
      <c r="E127" s="28">
        <f t="shared" si="7"/>
        <v>-13</v>
      </c>
      <c r="F127" s="39">
        <f t="shared" si="8"/>
        <v>45.833333333333336</v>
      </c>
      <c r="G127" s="41" t="s">
        <v>124</v>
      </c>
    </row>
    <row r="128" spans="1:7" ht="66" x14ac:dyDescent="0.3">
      <c r="A128" s="30" t="s">
        <v>125</v>
      </c>
      <c r="B128" s="11" t="s">
        <v>48</v>
      </c>
      <c r="C128" s="56">
        <v>132</v>
      </c>
      <c r="D128" s="56">
        <v>110</v>
      </c>
      <c r="E128" s="28">
        <f t="shared" si="7"/>
        <v>-22</v>
      </c>
      <c r="F128" s="39">
        <f t="shared" si="8"/>
        <v>83.333333333333329</v>
      </c>
      <c r="G128" s="41" t="s">
        <v>126</v>
      </c>
    </row>
    <row r="129" spans="1:7" ht="79.2" x14ac:dyDescent="0.3">
      <c r="A129" s="30" t="s">
        <v>127</v>
      </c>
      <c r="B129" s="11" t="s">
        <v>48</v>
      </c>
      <c r="C129" s="56">
        <v>2560</v>
      </c>
      <c r="D129" s="56">
        <v>3265</v>
      </c>
      <c r="E129" s="28">
        <f t="shared" si="7"/>
        <v>705</v>
      </c>
      <c r="F129" s="39">
        <f t="shared" si="8"/>
        <v>127.5390625</v>
      </c>
      <c r="G129" s="41" t="s">
        <v>80</v>
      </c>
    </row>
    <row r="130" spans="1:7" ht="26.4" x14ac:dyDescent="0.3">
      <c r="A130" s="41" t="s">
        <v>128</v>
      </c>
      <c r="B130" s="11" t="s">
        <v>48</v>
      </c>
      <c r="C130" s="56">
        <v>47</v>
      </c>
      <c r="D130" s="56">
        <v>47</v>
      </c>
      <c r="E130" s="28">
        <f t="shared" si="7"/>
        <v>0</v>
      </c>
      <c r="F130" s="28">
        <f t="shared" si="8"/>
        <v>100</v>
      </c>
      <c r="G130" s="15"/>
    </row>
    <row r="131" spans="1:7" x14ac:dyDescent="0.3">
      <c r="A131" s="43"/>
      <c r="B131" s="5"/>
      <c r="C131" s="5"/>
      <c r="D131" s="5"/>
      <c r="E131" s="5"/>
      <c r="F131" s="5"/>
      <c r="G131" s="5"/>
    </row>
    <row r="132" spans="1:7" ht="92.4" x14ac:dyDescent="0.3">
      <c r="A132" s="11" t="s">
        <v>85</v>
      </c>
      <c r="B132" s="23" t="s">
        <v>19</v>
      </c>
      <c r="C132" s="23" t="s">
        <v>20</v>
      </c>
      <c r="D132" s="24" t="s">
        <v>21</v>
      </c>
      <c r="E132" s="24" t="s">
        <v>22</v>
      </c>
      <c r="F132" s="24" t="s">
        <v>23</v>
      </c>
      <c r="G132" s="24" t="s">
        <v>46</v>
      </c>
    </row>
    <row r="133" spans="1:7" x14ac:dyDescent="0.3">
      <c r="A133" s="11">
        <v>1</v>
      </c>
      <c r="B133" s="11">
        <v>2</v>
      </c>
      <c r="C133" s="11">
        <v>3</v>
      </c>
      <c r="D133" s="11">
        <v>4</v>
      </c>
      <c r="E133" s="11">
        <v>5</v>
      </c>
      <c r="F133" s="11">
        <v>6</v>
      </c>
      <c r="G133" s="11">
        <v>7</v>
      </c>
    </row>
    <row r="134" spans="1:7" ht="26.4" x14ac:dyDescent="0.3">
      <c r="A134" s="41" t="s">
        <v>86</v>
      </c>
      <c r="B134" s="11" t="s">
        <v>25</v>
      </c>
      <c r="C134" s="44">
        <v>48128</v>
      </c>
      <c r="D134" s="44">
        <v>47946.3</v>
      </c>
      <c r="E134" s="44">
        <f t="shared" ref="E134:E148" si="9">D134-C134</f>
        <v>-181.69999999999709</v>
      </c>
      <c r="F134" s="47">
        <f>D134/C134%</f>
        <v>99.622465093085111</v>
      </c>
      <c r="G134" s="41" t="s">
        <v>129</v>
      </c>
    </row>
    <row r="135" spans="1:7" ht="26.4" x14ac:dyDescent="0.3">
      <c r="A135" s="41" t="s">
        <v>130</v>
      </c>
      <c r="B135" s="11" t="s">
        <v>25</v>
      </c>
      <c r="C135" s="44">
        <v>33176</v>
      </c>
      <c r="D135" s="44">
        <v>33170.199999999997</v>
      </c>
      <c r="E135" s="44">
        <f t="shared" si="9"/>
        <v>-5.8000000000029104</v>
      </c>
      <c r="F135" s="47">
        <f t="shared" ref="F135:F147" si="10">D135/C135%</f>
        <v>99.98251748251748</v>
      </c>
      <c r="G135" s="41" t="s">
        <v>159</v>
      </c>
    </row>
    <row r="136" spans="1:7" ht="26.4" x14ac:dyDescent="0.3">
      <c r="A136" s="41" t="s">
        <v>131</v>
      </c>
      <c r="B136" s="11" t="s">
        <v>25</v>
      </c>
      <c r="C136" s="44">
        <v>18360</v>
      </c>
      <c r="D136" s="44">
        <v>18360</v>
      </c>
      <c r="E136" s="44">
        <f t="shared" si="9"/>
        <v>0</v>
      </c>
      <c r="F136" s="47">
        <f t="shared" si="10"/>
        <v>100</v>
      </c>
      <c r="G136" s="15"/>
    </row>
    <row r="137" spans="1:7" x14ac:dyDescent="0.3">
      <c r="A137" s="41" t="s">
        <v>97</v>
      </c>
      <c r="B137" s="11" t="s">
        <v>25</v>
      </c>
      <c r="C137" s="44">
        <v>7739</v>
      </c>
      <c r="D137" s="44">
        <v>7739</v>
      </c>
      <c r="E137" s="44">
        <f t="shared" si="9"/>
        <v>0</v>
      </c>
      <c r="F137" s="47">
        <f t="shared" si="10"/>
        <v>100</v>
      </c>
      <c r="G137" s="15"/>
    </row>
    <row r="138" spans="1:7" x14ac:dyDescent="0.3">
      <c r="A138" s="41" t="s">
        <v>132</v>
      </c>
      <c r="B138" s="11" t="s">
        <v>25</v>
      </c>
      <c r="C138" s="44">
        <v>10936</v>
      </c>
      <c r="D138" s="44">
        <v>10922</v>
      </c>
      <c r="E138" s="44">
        <f t="shared" si="9"/>
        <v>-14</v>
      </c>
      <c r="F138" s="47">
        <f t="shared" si="10"/>
        <v>99.871982443306507</v>
      </c>
      <c r="G138" s="41" t="s">
        <v>87</v>
      </c>
    </row>
    <row r="139" spans="1:7" ht="26.4" x14ac:dyDescent="0.3">
      <c r="A139" s="41" t="s">
        <v>98</v>
      </c>
      <c r="B139" s="11" t="s">
        <v>25</v>
      </c>
      <c r="C139" s="44">
        <v>124283</v>
      </c>
      <c r="D139" s="44">
        <v>123990.8</v>
      </c>
      <c r="E139" s="44">
        <f t="shared" si="9"/>
        <v>-292.19999999999709</v>
      </c>
      <c r="F139" s="47">
        <f t="shared" si="10"/>
        <v>99.764891417168883</v>
      </c>
      <c r="G139" s="41" t="s">
        <v>26</v>
      </c>
    </row>
    <row r="140" spans="1:7" x14ac:dyDescent="0.3">
      <c r="A140" s="41" t="s">
        <v>99</v>
      </c>
      <c r="B140" s="11" t="s">
        <v>25</v>
      </c>
      <c r="C140" s="44">
        <v>69555</v>
      </c>
      <c r="D140" s="44">
        <v>69530.899999999994</v>
      </c>
      <c r="E140" s="44">
        <f t="shared" si="9"/>
        <v>-24.100000000005821</v>
      </c>
      <c r="F140" s="47">
        <f t="shared" si="10"/>
        <v>99.965351160951769</v>
      </c>
      <c r="G140" s="41" t="s">
        <v>87</v>
      </c>
    </row>
    <row r="141" spans="1:7" x14ac:dyDescent="0.3">
      <c r="A141" s="41" t="s">
        <v>100</v>
      </c>
      <c r="B141" s="11" t="s">
        <v>25</v>
      </c>
      <c r="C141" s="44">
        <v>302306</v>
      </c>
      <c r="D141" s="44">
        <v>302292</v>
      </c>
      <c r="E141" s="44">
        <f t="shared" si="9"/>
        <v>-14</v>
      </c>
      <c r="F141" s="47">
        <f t="shared" si="10"/>
        <v>99.995368930818444</v>
      </c>
      <c r="G141" s="41" t="s">
        <v>87</v>
      </c>
    </row>
    <row r="142" spans="1:7" ht="52.8" x14ac:dyDescent="0.3">
      <c r="A142" s="41" t="s">
        <v>133</v>
      </c>
      <c r="B142" s="11" t="s">
        <v>25</v>
      </c>
      <c r="C142" s="44">
        <v>87885</v>
      </c>
      <c r="D142" s="44">
        <v>87884.7</v>
      </c>
      <c r="E142" s="44">
        <f t="shared" si="9"/>
        <v>-0.30000000000291038</v>
      </c>
      <c r="F142" s="47">
        <f t="shared" si="10"/>
        <v>99.999658644819931</v>
      </c>
      <c r="G142" s="41" t="s">
        <v>87</v>
      </c>
    </row>
    <row r="143" spans="1:7" ht="26.4" x14ac:dyDescent="0.3">
      <c r="A143" s="30" t="s">
        <v>134</v>
      </c>
      <c r="B143" s="11" t="s">
        <v>25</v>
      </c>
      <c r="C143" s="44">
        <v>187955</v>
      </c>
      <c r="D143" s="44">
        <v>187841.5</v>
      </c>
      <c r="E143" s="44">
        <f t="shared" si="9"/>
        <v>-113.5</v>
      </c>
      <c r="F143" s="47">
        <f t="shared" si="10"/>
        <v>99.939613205288509</v>
      </c>
      <c r="G143" s="41" t="s">
        <v>26</v>
      </c>
    </row>
    <row r="144" spans="1:7" x14ac:dyDescent="0.3">
      <c r="A144" s="30" t="s">
        <v>135</v>
      </c>
      <c r="B144" s="11" t="s">
        <v>25</v>
      </c>
      <c r="C144" s="44">
        <v>12098</v>
      </c>
      <c r="D144" s="44">
        <v>12098</v>
      </c>
      <c r="E144" s="44">
        <f t="shared" si="9"/>
        <v>0</v>
      </c>
      <c r="F144" s="47">
        <f t="shared" si="10"/>
        <v>100</v>
      </c>
      <c r="G144" s="15"/>
    </row>
    <row r="145" spans="1:7" x14ac:dyDescent="0.3">
      <c r="A145" s="30" t="s">
        <v>136</v>
      </c>
      <c r="B145" s="11" t="s">
        <v>25</v>
      </c>
      <c r="C145" s="44">
        <v>25685</v>
      </c>
      <c r="D145" s="44">
        <v>25685</v>
      </c>
      <c r="E145" s="44">
        <f t="shared" si="9"/>
        <v>0</v>
      </c>
      <c r="F145" s="47">
        <f t="shared" si="10"/>
        <v>99.999999999999986</v>
      </c>
      <c r="G145" s="15"/>
    </row>
    <row r="146" spans="1:7" ht="39.6" x14ac:dyDescent="0.3">
      <c r="A146" s="30" t="s">
        <v>137</v>
      </c>
      <c r="B146" s="11" t="s">
        <v>25</v>
      </c>
      <c r="C146" s="44">
        <v>204206</v>
      </c>
      <c r="D146" s="44">
        <v>204206</v>
      </c>
      <c r="E146" s="44">
        <f t="shared" si="9"/>
        <v>0</v>
      </c>
      <c r="F146" s="47">
        <f t="shared" si="10"/>
        <v>100</v>
      </c>
      <c r="G146" s="15"/>
    </row>
    <row r="147" spans="1:7" ht="26.4" x14ac:dyDescent="0.3">
      <c r="A147" s="41" t="s">
        <v>138</v>
      </c>
      <c r="B147" s="11" t="s">
        <v>25</v>
      </c>
      <c r="C147" s="44">
        <v>39872</v>
      </c>
      <c r="D147" s="44">
        <v>39871.5</v>
      </c>
      <c r="E147" s="44">
        <f t="shared" si="9"/>
        <v>-0.5</v>
      </c>
      <c r="F147" s="47">
        <f t="shared" si="10"/>
        <v>99.998745987158898</v>
      </c>
      <c r="G147" s="41" t="s">
        <v>87</v>
      </c>
    </row>
    <row r="148" spans="1:7" ht="26.4" x14ac:dyDescent="0.3">
      <c r="A148" s="17" t="s">
        <v>115</v>
      </c>
      <c r="B148" s="11" t="s">
        <v>25</v>
      </c>
      <c r="C148" s="42">
        <f>C134+C135+C136+C137+C138+C139+C140+C141+C142+C143+C144+C145+C146+C147</f>
        <v>1172184</v>
      </c>
      <c r="D148" s="42">
        <f>D134+D135+D136+D137+D138+D139+D140+D141+D142+D143+D144+D145+D146+D147</f>
        <v>1171537.8999999999</v>
      </c>
      <c r="E148" s="44">
        <f t="shared" si="9"/>
        <v>-646.10000000009313</v>
      </c>
      <c r="F148" s="47">
        <f>D148/C148%</f>
        <v>99.944880667199001</v>
      </c>
      <c r="G148" s="55"/>
    </row>
    <row r="150" spans="1:7" x14ac:dyDescent="0.3">
      <c r="A150" s="5" t="s">
        <v>139</v>
      </c>
      <c r="B150" s="5"/>
      <c r="C150" s="5"/>
      <c r="D150" s="5"/>
      <c r="E150" s="5"/>
      <c r="F150" s="5"/>
      <c r="G150" s="5"/>
    </row>
    <row r="151" spans="1:7" x14ac:dyDescent="0.3">
      <c r="A151" s="5" t="s">
        <v>43</v>
      </c>
      <c r="B151" s="5"/>
      <c r="C151" s="5"/>
      <c r="D151" s="5"/>
      <c r="E151" s="5"/>
      <c r="F151" s="5"/>
      <c r="G151" s="5"/>
    </row>
    <row r="152" spans="1:7" x14ac:dyDescent="0.3">
      <c r="A152" s="69" t="s">
        <v>13</v>
      </c>
      <c r="B152" s="70"/>
      <c r="C152" s="70"/>
      <c r="D152" s="70"/>
      <c r="E152" s="70"/>
      <c r="F152" s="70"/>
      <c r="G152" s="70"/>
    </row>
    <row r="153" spans="1:7" x14ac:dyDescent="0.3">
      <c r="A153" s="5" t="s">
        <v>15</v>
      </c>
      <c r="B153" s="5"/>
      <c r="C153" s="5"/>
      <c r="D153" s="5"/>
      <c r="E153" s="5"/>
      <c r="F153" s="5"/>
      <c r="G153" s="5"/>
    </row>
    <row r="154" spans="1:7" ht="40.799999999999997" customHeight="1" x14ac:dyDescent="0.3">
      <c r="A154" s="69" t="s">
        <v>140</v>
      </c>
      <c r="B154" s="70"/>
      <c r="C154" s="70"/>
      <c r="D154" s="70"/>
      <c r="E154" s="70"/>
      <c r="F154" s="70"/>
      <c r="G154" s="70"/>
    </row>
    <row r="155" spans="1:7" ht="92.4" x14ac:dyDescent="0.3">
      <c r="A155" s="23" t="s">
        <v>45</v>
      </c>
      <c r="B155" s="23" t="s">
        <v>19</v>
      </c>
      <c r="C155" s="23" t="s">
        <v>20</v>
      </c>
      <c r="D155" s="24" t="s">
        <v>21</v>
      </c>
      <c r="E155" s="24" t="s">
        <v>22</v>
      </c>
      <c r="F155" s="24" t="s">
        <v>23</v>
      </c>
      <c r="G155" s="24" t="s">
        <v>46</v>
      </c>
    </row>
    <row r="156" spans="1:7" x14ac:dyDescent="0.3">
      <c r="A156" s="11">
        <v>1</v>
      </c>
      <c r="B156" s="11">
        <v>2</v>
      </c>
      <c r="C156" s="11">
        <v>3</v>
      </c>
      <c r="D156" s="11">
        <v>4</v>
      </c>
      <c r="E156" s="11">
        <v>5</v>
      </c>
      <c r="F156" s="11">
        <v>6</v>
      </c>
      <c r="G156" s="11">
        <v>7</v>
      </c>
    </row>
    <row r="157" spans="1:7" ht="66" x14ac:dyDescent="0.3">
      <c r="A157" s="30" t="s">
        <v>77</v>
      </c>
      <c r="B157" s="11" t="s">
        <v>48</v>
      </c>
      <c r="C157" s="56">
        <v>1345</v>
      </c>
      <c r="D157" s="56">
        <v>1420</v>
      </c>
      <c r="E157" s="28">
        <f>D157-C157</f>
        <v>75</v>
      </c>
      <c r="F157" s="39">
        <f>D157/C157%</f>
        <v>105.57620817843866</v>
      </c>
      <c r="G157" s="41" t="s">
        <v>76</v>
      </c>
    </row>
    <row r="158" spans="1:7" ht="79.2" x14ac:dyDescent="0.3">
      <c r="A158" s="30" t="s">
        <v>79</v>
      </c>
      <c r="B158" s="11" t="s">
        <v>48</v>
      </c>
      <c r="C158" s="56">
        <v>1120</v>
      </c>
      <c r="D158" s="56">
        <v>1670</v>
      </c>
      <c r="E158" s="28">
        <f t="shared" ref="E158:E161" si="11">D158-C158</f>
        <v>550</v>
      </c>
      <c r="F158" s="39">
        <f t="shared" ref="F158:F162" si="12">D158/C158%</f>
        <v>149.10714285714286</v>
      </c>
      <c r="G158" s="41" t="s">
        <v>80</v>
      </c>
    </row>
    <row r="159" spans="1:7" ht="52.8" x14ac:dyDescent="0.3">
      <c r="A159" s="30" t="s">
        <v>81</v>
      </c>
      <c r="B159" s="11" t="s">
        <v>48</v>
      </c>
      <c r="C159" s="56">
        <v>874</v>
      </c>
      <c r="D159" s="56">
        <v>693</v>
      </c>
      <c r="E159" s="28">
        <f t="shared" si="11"/>
        <v>-181</v>
      </c>
      <c r="F159" s="39">
        <f t="shared" si="12"/>
        <v>79.290617848970243</v>
      </c>
      <c r="G159" s="41" t="s">
        <v>82</v>
      </c>
    </row>
    <row r="160" spans="1:7" ht="92.4" x14ac:dyDescent="0.3">
      <c r="A160" s="30" t="s">
        <v>141</v>
      </c>
      <c r="B160" s="11" t="s">
        <v>48</v>
      </c>
      <c r="C160" s="56">
        <v>241</v>
      </c>
      <c r="D160" s="56">
        <v>223</v>
      </c>
      <c r="E160" s="28">
        <f t="shared" si="11"/>
        <v>-18</v>
      </c>
      <c r="F160" s="39">
        <f t="shared" si="12"/>
        <v>92.531120331950206</v>
      </c>
      <c r="G160" s="41" t="s">
        <v>142</v>
      </c>
    </row>
    <row r="161" spans="1:7" ht="145.19999999999999" x14ac:dyDescent="0.3">
      <c r="A161" s="30" t="s">
        <v>143</v>
      </c>
      <c r="B161" s="11" t="s">
        <v>48</v>
      </c>
      <c r="C161" s="56">
        <v>137</v>
      </c>
      <c r="D161" s="56">
        <v>128</v>
      </c>
      <c r="E161" s="28">
        <f t="shared" si="11"/>
        <v>-9</v>
      </c>
      <c r="F161" s="39">
        <f t="shared" si="12"/>
        <v>93.430656934306569</v>
      </c>
      <c r="G161" s="41" t="s">
        <v>144</v>
      </c>
    </row>
    <row r="162" spans="1:7" ht="92.4" x14ac:dyDescent="0.3">
      <c r="A162" s="41" t="s">
        <v>83</v>
      </c>
      <c r="B162" s="11" t="s">
        <v>84</v>
      </c>
      <c r="C162" s="42">
        <v>628</v>
      </c>
      <c r="D162" s="42">
        <v>628</v>
      </c>
      <c r="E162" s="28">
        <f>D162-C162</f>
        <v>0</v>
      </c>
      <c r="F162" s="39">
        <f t="shared" si="12"/>
        <v>100</v>
      </c>
      <c r="G162" s="15"/>
    </row>
    <row r="163" spans="1:7" x14ac:dyDescent="0.3">
      <c r="A163" s="43"/>
      <c r="B163" s="5"/>
      <c r="C163" s="5"/>
      <c r="D163" s="5"/>
      <c r="E163" s="5"/>
      <c r="F163" s="5"/>
      <c r="G163" s="5"/>
    </row>
    <row r="164" spans="1:7" ht="92.4" x14ac:dyDescent="0.3">
      <c r="A164" s="11" t="s">
        <v>85</v>
      </c>
      <c r="B164" s="23" t="s">
        <v>19</v>
      </c>
      <c r="C164" s="23" t="s">
        <v>20</v>
      </c>
      <c r="D164" s="24" t="s">
        <v>21</v>
      </c>
      <c r="E164" s="24" t="s">
        <v>22</v>
      </c>
      <c r="F164" s="24" t="s">
        <v>23</v>
      </c>
      <c r="G164" s="24" t="s">
        <v>46</v>
      </c>
    </row>
    <row r="165" spans="1:7" x14ac:dyDescent="0.3">
      <c r="A165" s="11">
        <v>1</v>
      </c>
      <c r="B165" s="11">
        <v>2</v>
      </c>
      <c r="C165" s="11">
        <v>3</v>
      </c>
      <c r="D165" s="11">
        <v>4</v>
      </c>
      <c r="E165" s="11">
        <v>5</v>
      </c>
      <c r="F165" s="11">
        <v>6</v>
      </c>
      <c r="G165" s="11">
        <v>7</v>
      </c>
    </row>
    <row r="166" spans="1:7" ht="79.2" x14ac:dyDescent="0.3">
      <c r="A166" s="30" t="s">
        <v>110</v>
      </c>
      <c r="B166" s="11" t="s">
        <v>25</v>
      </c>
      <c r="C166" s="44">
        <v>646694</v>
      </c>
      <c r="D166" s="44">
        <v>642207.30000000005</v>
      </c>
      <c r="E166" s="44">
        <f t="shared" ref="E166:E172" si="13">D166-C166</f>
        <v>-4486.6999999999534</v>
      </c>
      <c r="F166" s="47">
        <f>D166/C166%</f>
        <v>99.306209737526572</v>
      </c>
      <c r="G166" s="41" t="s">
        <v>145</v>
      </c>
    </row>
    <row r="167" spans="1:7" x14ac:dyDescent="0.3">
      <c r="A167" s="30" t="s">
        <v>111</v>
      </c>
      <c r="B167" s="11" t="s">
        <v>25</v>
      </c>
      <c r="C167" s="44">
        <v>735458</v>
      </c>
      <c r="D167" s="44">
        <v>735458</v>
      </c>
      <c r="E167" s="44">
        <f t="shared" si="13"/>
        <v>0</v>
      </c>
      <c r="F167" s="47">
        <f t="shared" ref="F167:F171" si="14">D167/C167%</f>
        <v>100</v>
      </c>
      <c r="G167" s="15"/>
    </row>
    <row r="168" spans="1:7" ht="52.8" x14ac:dyDescent="0.3">
      <c r="A168" s="30" t="s">
        <v>81</v>
      </c>
      <c r="B168" s="11" t="s">
        <v>25</v>
      </c>
      <c r="C168" s="44">
        <v>1068843</v>
      </c>
      <c r="D168" s="44">
        <v>841537.2</v>
      </c>
      <c r="E168" s="44">
        <f t="shared" si="13"/>
        <v>-227305.80000000005</v>
      </c>
      <c r="F168" s="47">
        <f t="shared" si="14"/>
        <v>78.733471613698171</v>
      </c>
      <c r="G168" s="41" t="s">
        <v>146</v>
      </c>
    </row>
    <row r="169" spans="1:7" x14ac:dyDescent="0.3">
      <c r="A169" s="30" t="s">
        <v>147</v>
      </c>
      <c r="B169" s="11" t="s">
        <v>25</v>
      </c>
      <c r="C169" s="44">
        <v>77514</v>
      </c>
      <c r="D169" s="44">
        <v>77514</v>
      </c>
      <c r="E169" s="44">
        <f t="shared" si="13"/>
        <v>0</v>
      </c>
      <c r="F169" s="47">
        <f t="shared" si="14"/>
        <v>100</v>
      </c>
      <c r="G169" s="15"/>
    </row>
    <row r="170" spans="1:7" x14ac:dyDescent="0.3">
      <c r="A170" s="30" t="s">
        <v>148</v>
      </c>
      <c r="B170" s="11" t="s">
        <v>25</v>
      </c>
      <c r="C170" s="44">
        <v>52614</v>
      </c>
      <c r="D170" s="44">
        <v>52614</v>
      </c>
      <c r="E170" s="44">
        <f t="shared" si="13"/>
        <v>0</v>
      </c>
      <c r="F170" s="47">
        <f t="shared" si="14"/>
        <v>100</v>
      </c>
      <c r="G170" s="15"/>
    </row>
    <row r="171" spans="1:7" ht="92.4" x14ac:dyDescent="0.3">
      <c r="A171" s="41" t="s">
        <v>113</v>
      </c>
      <c r="B171" s="11" t="s">
        <v>25</v>
      </c>
      <c r="C171" s="44">
        <v>341076</v>
      </c>
      <c r="D171" s="44">
        <v>341015.1</v>
      </c>
      <c r="E171" s="44">
        <f t="shared" si="13"/>
        <v>-60.900000000023283</v>
      </c>
      <c r="F171" s="47">
        <f t="shared" si="14"/>
        <v>99.982144741934334</v>
      </c>
      <c r="G171" s="41" t="s">
        <v>114</v>
      </c>
    </row>
    <row r="172" spans="1:7" ht="26.4" x14ac:dyDescent="0.3">
      <c r="A172" s="17" t="s">
        <v>115</v>
      </c>
      <c r="B172" s="11" t="s">
        <v>25</v>
      </c>
      <c r="C172" s="42">
        <f>C166+C167+C168+C169+C170+C171</f>
        <v>2922199</v>
      </c>
      <c r="D172" s="42">
        <f>D166+D167+D168+D169+D170+D171</f>
        <v>2690345.6</v>
      </c>
      <c r="E172" s="44">
        <f t="shared" si="13"/>
        <v>-231853.39999999991</v>
      </c>
      <c r="F172" s="47">
        <f>D172/C172%</f>
        <v>92.065790180613988</v>
      </c>
      <c r="G172" s="55"/>
    </row>
    <row r="173" spans="1:7" x14ac:dyDescent="0.3">
      <c r="A173" s="43"/>
      <c r="B173" s="57"/>
      <c r="C173" s="58"/>
      <c r="D173" s="58"/>
      <c r="E173" s="59"/>
      <c r="F173" s="60"/>
      <c r="G173" s="61"/>
    </row>
    <row r="174" spans="1:7" x14ac:dyDescent="0.3">
      <c r="A174" s="62" t="s">
        <v>149</v>
      </c>
      <c r="B174" s="63"/>
      <c r="C174" s="63"/>
    </row>
    <row r="175" spans="1:7" x14ac:dyDescent="0.3">
      <c r="A175" s="62" t="s">
        <v>150</v>
      </c>
      <c r="B175" s="63"/>
      <c r="C175" s="63"/>
    </row>
    <row r="176" spans="1:7" x14ac:dyDescent="0.3">
      <c r="A176" s="62" t="s">
        <v>151</v>
      </c>
      <c r="B176" s="63"/>
      <c r="C176" s="63"/>
    </row>
    <row r="177" spans="1:3" x14ac:dyDescent="0.3">
      <c r="A177" s="62" t="s">
        <v>152</v>
      </c>
      <c r="B177" s="63"/>
      <c r="C177" s="63"/>
    </row>
    <row r="178" spans="1:3" x14ac:dyDescent="0.3">
      <c r="A178" s="62" t="s">
        <v>153</v>
      </c>
      <c r="B178" s="64"/>
      <c r="C178" s="65"/>
    </row>
    <row r="179" spans="1:3" x14ac:dyDescent="0.3">
      <c r="A179" s="66" t="s">
        <v>154</v>
      </c>
    </row>
    <row r="180" spans="1:3" x14ac:dyDescent="0.3">
      <c r="A180" s="5" t="s">
        <v>155</v>
      </c>
      <c r="B180" s="5"/>
      <c r="C180" s="5"/>
    </row>
    <row r="181" spans="1:3" x14ac:dyDescent="0.3">
      <c r="A181" s="67" t="s">
        <v>156</v>
      </c>
      <c r="B181" s="67"/>
      <c r="C181" s="67"/>
    </row>
    <row r="182" spans="1:3" x14ac:dyDescent="0.3">
      <c r="A182" s="5" t="s">
        <v>157</v>
      </c>
      <c r="B182" s="5"/>
      <c r="C182" s="5"/>
    </row>
    <row r="183" spans="1:3" x14ac:dyDescent="0.3">
      <c r="A183" s="67" t="s">
        <v>158</v>
      </c>
      <c r="B183" s="68"/>
      <c r="C183" s="68"/>
    </row>
  </sheetData>
  <mergeCells count="15">
    <mergeCell ref="A16:G16"/>
    <mergeCell ref="F1:G1"/>
    <mergeCell ref="A3:G3"/>
    <mergeCell ref="A10:G10"/>
    <mergeCell ref="A11:G11"/>
    <mergeCell ref="A13:G13"/>
    <mergeCell ref="A114:G114"/>
    <mergeCell ref="A152:G152"/>
    <mergeCell ref="A154:G154"/>
    <mergeCell ref="A19:G19"/>
    <mergeCell ref="A20:G20"/>
    <mergeCell ref="A28:G28"/>
    <mergeCell ref="A40:G40"/>
    <mergeCell ref="A42:G42"/>
    <mergeCell ref="A112:G112"/>
  </mergeCells>
  <pageMargins left="0.7" right="0.7"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256-113 каз</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2023-03-03T10:35:10Z</dcterms:modified>
</cp:coreProperties>
</file>