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activeTab="1"/>
  </bookViews>
  <sheets>
    <sheet name="002" sheetId="71" r:id="rId1"/>
    <sheet name="003-1" sheetId="66" r:id="rId2"/>
    <sheet name="005" sheetId="69" r:id="rId3"/>
    <sheet name="027 " sheetId="50" state="hidden" r:id="rId4"/>
    <sheet name="002," sheetId="64" state="hidden" r:id="rId5"/>
    <sheet name="003" sheetId="51" state="hidden" r:id="rId6"/>
    <sheet name="027." sheetId="58" state="hidden" r:id="rId7"/>
    <sheet name="028 " sheetId="49" state="hidden" r:id="rId8"/>
    <sheet name="096" sheetId="70" r:id="rId9"/>
    <sheet name="113" sheetId="61" r:id="rId10"/>
    <sheet name="114" sheetId="73" r:id="rId11"/>
    <sheet name="108 " sheetId="59" state="hidden" r:id="rId12"/>
    <sheet name="027-" sheetId="52" state="hidden" r:id="rId13"/>
    <sheet name="Лист2" sheetId="54" state="hidden" r:id="rId14"/>
    <sheet name="Лист1" sheetId="47" state="hidden" r:id="rId15"/>
    <sheet name="052" sheetId="48" state="hidden" r:id="rId16"/>
    <sheet name="027" sheetId="45" state="hidden" r:id="rId17"/>
    <sheet name="007" sheetId="37" state="hidden" r:id="rId18"/>
    <sheet name="Лист4" sheetId="60" state="hidden" r:id="rId19"/>
    <sheet name="125" sheetId="63" state="hidden" r:id="rId20"/>
    <sheet name="Лист5" sheetId="62" state="hidden" r:id="rId21"/>
  </sheets>
  <definedNames>
    <definedName name="_xlnm.Print_Area" localSheetId="0">'002'!$A$1:$G$272</definedName>
    <definedName name="_xlnm.Print_Area" localSheetId="4">'002,'!$A$1:$G$190</definedName>
    <definedName name="_xlnm.Print_Area" localSheetId="5">'003'!$A$1:$G$247</definedName>
    <definedName name="_xlnm.Print_Area" localSheetId="1">'003-1'!$A$1:$G$410</definedName>
    <definedName name="_xlnm.Print_Area" localSheetId="2">'005'!$A$1:$G$111</definedName>
    <definedName name="_xlnm.Print_Area" localSheetId="17">'007'!$A$1:$G$197</definedName>
    <definedName name="_xlnm.Print_Area" localSheetId="16">'027'!$A$1:$G$164</definedName>
    <definedName name="_xlnm.Print_Area" localSheetId="12">'027-'!$A$1:$G$175</definedName>
    <definedName name="_xlnm.Print_Area" localSheetId="3">'027 '!$A$1:$G$161</definedName>
    <definedName name="_xlnm.Print_Area" localSheetId="6">'027.'!$A$1:$G$175</definedName>
    <definedName name="_xlnm.Print_Area" localSheetId="7">'028 '!$A$1:$G$245</definedName>
    <definedName name="_xlnm.Print_Area" localSheetId="15">'052'!$A$1:$G$146</definedName>
    <definedName name="_xlnm.Print_Area" localSheetId="11">'108 '!$A$1:$G$65</definedName>
    <definedName name="_xlnm.Print_Area" localSheetId="9">'113'!$A$1:$G$313</definedName>
    <definedName name="_xlnm.Print_Area" localSheetId="10">'114'!$A$1:$G$121</definedName>
    <definedName name="_xlnm.Print_Area" localSheetId="19">'125'!$A$1:$G$65</definedName>
  </definedNames>
  <calcPr calcId="152511"/>
</workbook>
</file>

<file path=xl/calcChain.xml><?xml version="1.0" encoding="utf-8"?>
<calcChain xmlns="http://schemas.openxmlformats.org/spreadsheetml/2006/main">
  <c r="E133" i="71" l="1"/>
  <c r="E276" i="61" l="1"/>
  <c r="D271" i="61"/>
  <c r="D266" i="61"/>
  <c r="D265" i="61"/>
  <c r="D96" i="61"/>
  <c r="D91" i="61"/>
  <c r="D90" i="61"/>
  <c r="D252" i="61"/>
  <c r="D247" i="61"/>
  <c r="D246" i="61"/>
  <c r="E231" i="61"/>
  <c r="D183" i="61"/>
  <c r="E183" i="61"/>
  <c r="F183" i="61"/>
  <c r="G183" i="61"/>
  <c r="C183" i="61"/>
  <c r="D115" i="61"/>
  <c r="D110" i="61"/>
  <c r="D109" i="61"/>
  <c r="D76" i="61"/>
  <c r="F76" i="61"/>
  <c r="G76" i="61"/>
  <c r="C76" i="61"/>
  <c r="E63" i="61"/>
  <c r="D29" i="61"/>
  <c r="E29" i="61"/>
  <c r="F29" i="61"/>
  <c r="G29" i="61"/>
  <c r="C29" i="61"/>
  <c r="D25" i="73"/>
  <c r="E25" i="73"/>
  <c r="F25" i="73"/>
  <c r="G25" i="73"/>
  <c r="C25" i="73"/>
  <c r="E86" i="73"/>
  <c r="E87" i="73" s="1"/>
  <c r="D120" i="61" l="1"/>
  <c r="D81" i="69"/>
  <c r="E81" i="69"/>
  <c r="F81" i="69"/>
  <c r="G81" i="69"/>
  <c r="C81" i="69"/>
  <c r="D410" i="66"/>
  <c r="D353" i="66"/>
  <c r="D347" i="66"/>
  <c r="D345" i="66"/>
  <c r="D284" i="66"/>
  <c r="E284" i="66"/>
  <c r="C284" i="66"/>
  <c r="E231" i="66"/>
  <c r="F231" i="66"/>
  <c r="G231" i="66"/>
  <c r="C231" i="66"/>
  <c r="D230" i="66"/>
  <c r="D231" i="66" s="1"/>
  <c r="D204" i="66"/>
  <c r="D143" i="66"/>
  <c r="D141" i="66"/>
  <c r="D81" i="66"/>
  <c r="E81" i="66"/>
  <c r="C81" i="66" l="1"/>
  <c r="D27" i="66"/>
  <c r="C272" i="71" l="1"/>
  <c r="F272" i="71"/>
  <c r="G272" i="71"/>
  <c r="D272" i="71"/>
  <c r="D262" i="71"/>
  <c r="D241" i="71"/>
  <c r="E241" i="71"/>
  <c r="F241" i="71"/>
  <c r="G241" i="71"/>
  <c r="C241" i="71"/>
  <c r="C209" i="71"/>
  <c r="E209" i="71"/>
  <c r="F209" i="71"/>
  <c r="G209" i="71"/>
  <c r="D209" i="71"/>
  <c r="D204" i="71"/>
  <c r="D192" i="71"/>
  <c r="E192" i="71"/>
  <c r="F192" i="71"/>
  <c r="G192" i="71"/>
  <c r="C192" i="71"/>
  <c r="C186" i="71"/>
  <c r="E172" i="71"/>
  <c r="F172" i="71"/>
  <c r="G172" i="71"/>
  <c r="C172" i="71"/>
  <c r="D171" i="71"/>
  <c r="D172" i="71" s="1"/>
  <c r="C143" i="71"/>
  <c r="F143" i="71"/>
  <c r="G143" i="71"/>
  <c r="D143" i="71"/>
  <c r="D133" i="71"/>
  <c r="D112" i="71"/>
  <c r="E112" i="71"/>
  <c r="F112" i="71"/>
  <c r="G112" i="71"/>
  <c r="C81" i="71"/>
  <c r="E81" i="71"/>
  <c r="F81" i="71"/>
  <c r="G81" i="71"/>
  <c r="D63" i="71"/>
  <c r="E63" i="71"/>
  <c r="F63" i="71"/>
  <c r="G63" i="71"/>
  <c r="F33" i="71"/>
  <c r="G33" i="71"/>
  <c r="D81" i="71"/>
  <c r="D75" i="71"/>
  <c r="C47" i="71"/>
  <c r="C63" i="71"/>
  <c r="E33" i="71"/>
  <c r="C33" i="71"/>
  <c r="C112" i="71" l="1"/>
  <c r="D32" i="71"/>
  <c r="D33" i="71" s="1"/>
  <c r="F127" i="66" l="1"/>
  <c r="G127" i="66"/>
  <c r="D28" i="66" l="1"/>
  <c r="E28" i="66"/>
  <c r="F28" i="66"/>
  <c r="G28" i="66"/>
  <c r="C28" i="66"/>
  <c r="D276" i="61" l="1"/>
  <c r="C120" i="61"/>
  <c r="D25" i="69" l="1"/>
  <c r="E25" i="69"/>
  <c r="F25" i="69"/>
  <c r="G25" i="69"/>
  <c r="C25" i="69"/>
  <c r="E245" i="49" l="1"/>
  <c r="E149" i="49"/>
  <c r="E123" i="49"/>
  <c r="E29" i="49"/>
  <c r="E120" i="61" l="1"/>
  <c r="C52" i="66" l="1"/>
  <c r="C44" i="66"/>
  <c r="C42" i="66"/>
  <c r="E213" i="49" l="1"/>
  <c r="E185" i="49"/>
  <c r="E63" i="49" l="1"/>
  <c r="D231" i="61" l="1"/>
  <c r="F231" i="61"/>
  <c r="G231" i="61"/>
  <c r="C231" i="61"/>
  <c r="G30" i="49"/>
  <c r="D213" i="49" l="1"/>
  <c r="E91" i="49"/>
  <c r="E27" i="49" s="1"/>
  <c r="D43" i="49" l="1"/>
  <c r="D27" i="49" s="1"/>
  <c r="D28" i="49" l="1"/>
  <c r="C185" i="49" l="1"/>
  <c r="D63" i="49"/>
  <c r="E190" i="64" l="1"/>
  <c r="E127" i="64" s="1"/>
  <c r="E128" i="64" s="1"/>
  <c r="D190" i="64"/>
  <c r="C190" i="64"/>
  <c r="G155" i="64"/>
  <c r="E155" i="64"/>
  <c r="D155" i="64"/>
  <c r="C155" i="64"/>
  <c r="G145" i="64"/>
  <c r="F145" i="64"/>
  <c r="E145" i="64"/>
  <c r="D145" i="64"/>
  <c r="C145" i="64"/>
  <c r="G128" i="64"/>
  <c r="F128" i="64"/>
  <c r="D128" i="64"/>
  <c r="C128" i="64"/>
  <c r="E99" i="64"/>
  <c r="D99" i="64"/>
  <c r="D29" i="64" s="1"/>
  <c r="C99" i="64"/>
  <c r="G65" i="64"/>
  <c r="E65" i="64"/>
  <c r="D65" i="64"/>
  <c r="C65" i="64"/>
  <c r="G47" i="64"/>
  <c r="F47" i="64"/>
  <c r="E47" i="64"/>
  <c r="D47" i="64"/>
  <c r="C47" i="64"/>
  <c r="G30" i="64"/>
  <c r="F30" i="64"/>
  <c r="E29" i="64"/>
  <c r="E30" i="64" s="1"/>
  <c r="C29" i="64"/>
  <c r="C30" i="64" s="1"/>
  <c r="D28" i="64"/>
  <c r="D30" i="64" l="1"/>
  <c r="D91" i="49" l="1"/>
  <c r="E199" i="51"/>
  <c r="E135" i="51" s="1"/>
  <c r="E89" i="51"/>
  <c r="G185" i="49" l="1"/>
  <c r="G213" i="49"/>
  <c r="C63" i="49"/>
  <c r="G63" i="49" l="1"/>
  <c r="D171" i="51"/>
  <c r="E171" i="51"/>
  <c r="F171" i="51"/>
  <c r="G171" i="51"/>
  <c r="C171" i="51"/>
  <c r="D62" i="51"/>
  <c r="E62" i="51"/>
  <c r="F62" i="51"/>
  <c r="G62" i="51"/>
  <c r="C62" i="51"/>
  <c r="C28" i="58" l="1"/>
  <c r="D28" i="58"/>
  <c r="E28" i="58"/>
  <c r="F28" i="58"/>
  <c r="G28" i="58"/>
  <c r="C69" i="58"/>
  <c r="D69" i="58"/>
  <c r="F69" i="58"/>
  <c r="G69" i="58"/>
  <c r="F87" i="58"/>
  <c r="G87" i="58"/>
  <c r="C157" i="58"/>
  <c r="D157" i="58"/>
  <c r="E157" i="58"/>
  <c r="F157" i="58"/>
  <c r="G157" i="58"/>
  <c r="F137" i="51" l="1"/>
  <c r="G137" i="51"/>
  <c r="G157" i="52" l="1"/>
  <c r="F157" i="52"/>
  <c r="E157" i="52"/>
  <c r="D157" i="52"/>
  <c r="C157" i="52"/>
  <c r="G87" i="52"/>
  <c r="F87" i="52"/>
  <c r="G69" i="52"/>
  <c r="F69" i="52"/>
  <c r="D69" i="52"/>
  <c r="C69" i="52"/>
  <c r="G28" i="52"/>
  <c r="F28" i="52"/>
  <c r="E28" i="52"/>
  <c r="D28" i="52"/>
  <c r="C28" i="52"/>
  <c r="E137" i="51"/>
  <c r="D199" i="51"/>
  <c r="D137" i="51"/>
  <c r="D89" i="51"/>
  <c r="D28" i="51"/>
  <c r="C89" i="51" l="1"/>
  <c r="F28" i="51" l="1"/>
  <c r="G28" i="51"/>
  <c r="F89" i="51"/>
  <c r="G89" i="51"/>
  <c r="E28" i="51"/>
  <c r="C28" i="50" l="1"/>
  <c r="D28" i="50"/>
  <c r="E28" i="50"/>
  <c r="F28" i="50"/>
  <c r="G28" i="50"/>
  <c r="I28" i="50"/>
  <c r="E62" i="50"/>
  <c r="C85" i="50"/>
  <c r="D85" i="50"/>
  <c r="F85" i="50"/>
  <c r="C114" i="50"/>
  <c r="D114" i="50"/>
  <c r="E114" i="50"/>
  <c r="F114" i="50"/>
  <c r="G114" i="50"/>
  <c r="E139" i="50"/>
  <c r="C161" i="50"/>
  <c r="D161" i="50"/>
  <c r="F161" i="50"/>
  <c r="G161" i="50"/>
  <c r="C30" i="49" l="1"/>
  <c r="E30" i="49"/>
  <c r="F30" i="49"/>
  <c r="C91" i="49"/>
  <c r="D30" i="49"/>
  <c r="G91" i="49"/>
  <c r="C28" i="48" l="1"/>
  <c r="D28" i="48"/>
  <c r="E28" i="48"/>
  <c r="F28" i="48"/>
  <c r="G28" i="48"/>
  <c r="C56" i="48"/>
  <c r="D56" i="48"/>
  <c r="E56" i="48"/>
  <c r="F56" i="48"/>
  <c r="G56" i="48"/>
  <c r="C72" i="48"/>
  <c r="F72" i="48"/>
  <c r="G72" i="48"/>
  <c r="C100" i="48"/>
  <c r="D100" i="48"/>
  <c r="E100" i="48"/>
  <c r="F100" i="48"/>
  <c r="G100" i="48"/>
  <c r="C129" i="48"/>
  <c r="D129" i="48"/>
  <c r="E129" i="48"/>
  <c r="F129" i="48"/>
  <c r="G129" i="48"/>
  <c r="C146" i="48"/>
  <c r="F146" i="48"/>
  <c r="G146" i="48"/>
  <c r="E136" i="45" l="1"/>
  <c r="E84" i="45"/>
  <c r="E61" i="45" l="1"/>
  <c r="E27" i="45" l="1"/>
  <c r="G164" i="45" l="1"/>
  <c r="F164" i="45"/>
  <c r="E164" i="45"/>
  <c r="D164" i="45"/>
  <c r="C164" i="45"/>
  <c r="G111" i="45"/>
  <c r="F111" i="45"/>
  <c r="E111" i="45"/>
  <c r="D111" i="45"/>
  <c r="C111" i="45"/>
  <c r="F84" i="45"/>
  <c r="D84" i="45"/>
  <c r="C84" i="45"/>
  <c r="G27" i="45"/>
  <c r="F27" i="45"/>
  <c r="D27" i="45"/>
  <c r="I27" i="45" s="1"/>
  <c r="C27" i="45"/>
  <c r="C184" i="37"/>
  <c r="E184" i="37"/>
  <c r="F184" i="37"/>
  <c r="G184" i="37"/>
  <c r="D184" i="37"/>
  <c r="G174" i="37"/>
  <c r="F174" i="37"/>
  <c r="E174" i="37"/>
  <c r="D174" i="37"/>
  <c r="C174" i="37"/>
  <c r="G76" i="37"/>
  <c r="F76" i="37"/>
  <c r="E76" i="37"/>
  <c r="D76" i="37"/>
  <c r="C76" i="37"/>
  <c r="D78" i="37" l="1"/>
  <c r="D150" i="37" l="1"/>
  <c r="E150" i="37"/>
  <c r="F150" i="37"/>
  <c r="G150" i="37"/>
  <c r="C150" i="37"/>
  <c r="D52" i="37"/>
  <c r="E52" i="37"/>
  <c r="F52" i="37"/>
  <c r="G52" i="37"/>
  <c r="C52" i="37"/>
  <c r="G183" i="37" l="1"/>
  <c r="F183" i="37"/>
  <c r="E183" i="37"/>
  <c r="D183" i="37"/>
  <c r="D197" i="37" s="1"/>
  <c r="C183" i="37"/>
  <c r="G181" i="37"/>
  <c r="F181" i="37"/>
  <c r="E181" i="37"/>
  <c r="D181" i="37"/>
  <c r="C181" i="37"/>
  <c r="G178" i="37"/>
  <c r="F178" i="37"/>
  <c r="E178" i="37"/>
  <c r="D178" i="37"/>
  <c r="C178" i="37"/>
  <c r="G176" i="37"/>
  <c r="F176" i="37"/>
  <c r="E176" i="37"/>
  <c r="D176" i="37"/>
  <c r="C176" i="37"/>
  <c r="F197" i="37" l="1"/>
  <c r="G197" i="37"/>
  <c r="E197" i="37"/>
  <c r="C197" i="37"/>
  <c r="D83" i="37"/>
  <c r="E83" i="37"/>
  <c r="F83" i="37"/>
  <c r="G83" i="37"/>
  <c r="C83" i="37"/>
  <c r="D80" i="37"/>
  <c r="E80" i="37"/>
  <c r="F80" i="37"/>
  <c r="G80" i="37"/>
  <c r="C80" i="37"/>
  <c r="E78" i="37"/>
  <c r="F78" i="37"/>
  <c r="G78" i="37"/>
  <c r="C78" i="37"/>
  <c r="C86" i="37"/>
  <c r="C85" i="37" s="1"/>
  <c r="E86" i="37"/>
  <c r="E85" i="37" s="1"/>
  <c r="F86" i="37"/>
  <c r="F85" i="37" s="1"/>
  <c r="G86" i="37"/>
  <c r="G85" i="37" s="1"/>
  <c r="D86" i="37"/>
  <c r="D85" i="37" s="1"/>
  <c r="F99" i="37" l="1"/>
  <c r="E99" i="37"/>
  <c r="D99" i="37"/>
  <c r="G99" i="37"/>
  <c r="C99" i="37"/>
  <c r="G123" i="37" l="1"/>
  <c r="F123" i="37"/>
  <c r="E123" i="37"/>
  <c r="D123" i="37"/>
  <c r="C23" i="37"/>
  <c r="E23" i="37"/>
  <c r="F23" i="37"/>
  <c r="G23" i="37"/>
  <c r="C123" i="37" l="1"/>
  <c r="D23" i="37"/>
  <c r="E76" i="61" l="1"/>
</calcChain>
</file>

<file path=xl/sharedStrings.xml><?xml version="1.0" encoding="utf-8"?>
<sst xmlns="http://schemas.openxmlformats.org/spreadsheetml/2006/main" count="5971" uniqueCount="805">
  <si>
    <t>Нормативная правовая основа бюджетной программы</t>
  </si>
  <si>
    <t>в зависимости от уровня государственного управления</t>
  </si>
  <si>
    <t>2016 год</t>
  </si>
  <si>
    <t>Жеке бюджеттік бағдарлама</t>
  </si>
  <si>
    <t>Бюджеттік бағдарламаның мақсаты</t>
  </si>
  <si>
    <t>Өлшем бірлігі</t>
  </si>
  <si>
    <t>мың теңге</t>
  </si>
  <si>
    <t>За счет трансфертов из республиканского бюджета</t>
  </si>
  <si>
    <t>За счет средств местного бюджета</t>
  </si>
  <si>
    <t>2017 год</t>
  </si>
  <si>
    <t>2017 жыл</t>
  </si>
  <si>
    <t>Единица измерения</t>
  </si>
  <si>
    <t>Показатели прямого результата</t>
  </si>
  <si>
    <t>Бюджеттік бағдарламаның сипаттамасы (негіздемесі)</t>
  </si>
  <si>
    <t>іске асыру тәсіліне қарай</t>
  </si>
  <si>
    <t>План текущего года</t>
  </si>
  <si>
    <t>2018 год</t>
  </si>
  <si>
    <t>2018 жыл</t>
  </si>
  <si>
    <t>Жергілікті бюджет қаражаты есебінен</t>
  </si>
  <si>
    <t>БЮДЖЕТТІК  БАҒДАРЛАМА</t>
  </si>
  <si>
    <t>ағымдағы/даму</t>
  </si>
  <si>
    <t>Тікелей нәтиже көрсеткіштері</t>
  </si>
  <si>
    <t>Бюджеттік бағдарламаның түрі:</t>
  </si>
  <si>
    <t>Бюджеттік бағдарлама бойынша шығыстар, барлығы</t>
  </si>
  <si>
    <t>Бюджеттік бағдарлама бойынша шығыстар</t>
  </si>
  <si>
    <t>Республикалық бюджеттен бөлінетін трансферттер есебінен</t>
  </si>
  <si>
    <t>Есепті жыл</t>
  </si>
  <si>
    <t>Ағымдағы жыл жоспары</t>
  </si>
  <si>
    <t>Жоспарлы кезең</t>
  </si>
  <si>
    <t>Жалпы бюджеттік бағдарлама бойынша шығыстар</t>
  </si>
  <si>
    <t>Бюджеттік кіші бағдарламаның коды мен атауы:</t>
  </si>
  <si>
    <t>015 "Жергілікті бюджет қаражаты есебінен"</t>
  </si>
  <si>
    <t>Бюджеттік бағдарламаның нормативтік құқықтық негізі</t>
  </si>
  <si>
    <t>Бюджеттік бағдарламаның басшысы</t>
  </si>
  <si>
    <t>Бюджеттік бағдарламаның коды және атауы</t>
  </si>
  <si>
    <t>Бюджеттік кіші бағдарламаның түрі:</t>
  </si>
  <si>
    <t>Бюджеттік кіші бағдарламаның сипаттамасы (негіздемесі)</t>
  </si>
  <si>
    <t>мазмұнына байланысты</t>
  </si>
  <si>
    <t>Бюджеттік кіші бағдарлама бойынша шығыстар</t>
  </si>
  <si>
    <t>Жалпы бюджеттік кіші бағдарлама бойынша шығыстар</t>
  </si>
  <si>
    <t>БЮДЖЕТНАЯ ПРОГРАМА</t>
  </si>
  <si>
    <t>Код и наименование бюджетной программы</t>
  </si>
  <si>
    <t xml:space="preserve">Руководитель бюджетной программы  </t>
  </si>
  <si>
    <t>Вид бюджетной программы:</t>
  </si>
  <si>
    <t>в зависимости от содержания</t>
  </si>
  <si>
    <t>в зависимости от способа реализации</t>
  </si>
  <si>
    <t>Цель бюджетной программы:</t>
  </si>
  <si>
    <t xml:space="preserve">Описание (обоснование) бюджетной программы </t>
  </si>
  <si>
    <t>Расходы по бюджетной программе, всего</t>
  </si>
  <si>
    <t>Расходы по бюджетной программе</t>
  </si>
  <si>
    <t>Отчетный год</t>
  </si>
  <si>
    <t>Плановый период</t>
  </si>
  <si>
    <t>тысяч тенге</t>
  </si>
  <si>
    <t>Итого расходы по бюджетной программе</t>
  </si>
  <si>
    <t>Индивидуальная бюджетная программа</t>
  </si>
  <si>
    <t>текущая/развития</t>
  </si>
  <si>
    <t>015 "За счет средств местного бюджета"</t>
  </si>
  <si>
    <t>Код и наименование бюджетной подпрограммы</t>
  </si>
  <si>
    <t>Вид бюджетной подпрограммы:</t>
  </si>
  <si>
    <t xml:space="preserve">Описание (обоснование) бюджетной подпрограммы </t>
  </si>
  <si>
    <t>Расходы по бюджетной подпрограмме</t>
  </si>
  <si>
    <t>Итого расходы по бюджетной подпрограмме</t>
  </si>
  <si>
    <t>002 "Көлік инфрақұрылымын дамыту"</t>
  </si>
  <si>
    <t>Бюджеттік инвестицияларды жүзеге асыру</t>
  </si>
  <si>
    <t>Көлік-коммуникация кешенінің озыңқы даму қарқынына қол жеткізу</t>
  </si>
  <si>
    <t>011 "Республикалық бюджеттен берілетін трансферттер есебiнен"</t>
  </si>
  <si>
    <t>дана</t>
  </si>
  <si>
    <t>ОҚО Арыс қаласы облыстық маңызы бар КХ-11 "Сарыағаш-Жылға-Монтайтас-Рабат-Ленгір" автомобиль жолының 50-80 шақырым аралығын қайта құру (3-учаске 75-80 шақырым )</t>
  </si>
  <si>
    <t xml:space="preserve">Отырар ауданы КХ-23 "Жаңақорған-Балтакөл-Көксарай"  автомобиль жолының 150 шақырымындағы көпірдің құрылысы </t>
  </si>
  <si>
    <t>ОҚО Арыс қаласы облыстық маңызы бар КХ-11 "Сарыағаш-Жылға-Монтайтас-Рабат-Ленгір" автомобиль жолының 50-80 шақырым аралығын қайта құру (2-учаске 65-75 шақырым )</t>
  </si>
  <si>
    <t>011 "За счет трансфертов из республиканского бюджета"</t>
  </si>
  <si>
    <t>Реконструкция автомобильной дороги областного значения КХ-11 "Сарыагаш-Жылга-Монтайтас-Рабат-Ленгер", км 50-80 г. Арыс ЮКО км.65-75 (2-участок )</t>
  </si>
  <si>
    <t>Басқалар</t>
  </si>
  <si>
    <t>002 "Развитие транспортной инфраструктуры"</t>
  </si>
  <si>
    <t>Осуществление бюджетных инвестиций</t>
  </si>
  <si>
    <t>Развития</t>
  </si>
  <si>
    <t>Повышение уровня развития инфраструктуры автодорожной отрасли</t>
  </si>
  <si>
    <t>КХ-97 "Ақсай-Қабылсай-Қайтпас-Қала қоқыс орны" автомобиль жолын қайта құру.  ПК+00-ПК23+60</t>
  </si>
  <si>
    <t>Сайрам ауданындағы КХ-97 "Ақсай-Қабылсай-Қайтпас-Қала қоқыс орны" автомобиль жолының 0-7 шқ. қайта құру.  ПК23+60-ПК71+67</t>
  </si>
  <si>
    <t>Сайрам ауданының КХ-37 "Шымкент-Қызыләскер-Түйетас" 0-3,9 км а/ж қайта құру</t>
  </si>
  <si>
    <t>Сайрам ауданындағы КХ-97 "Ақсай-Қабылсай-Қайтпас-Қала қоқыс орны" автомобиль жолының 10-18 шқ. қайта құру.</t>
  </si>
  <si>
    <t>Предоставление трансфертов и бюджетных субсидий</t>
  </si>
  <si>
    <t>Жобалау-сметалық құжаттама әзірлеу</t>
  </si>
  <si>
    <t>Шымкент қаласындағы Әл-Фараби көшесін қайта құру (Темірлан тас жолынан айналма жолға дейін)</t>
  </si>
  <si>
    <t>Шымкент қаласы, Қожанов көшесін (Темірлан тас жолынан Қазиев көшесіне дейін) қайта құру</t>
  </si>
  <si>
    <t>Шымкент қаласы Б.Момышұлы көшесін қайта құру (Сүлейменов көшесінен Қожанов көшесіне дейін)</t>
  </si>
  <si>
    <t>Шымкент қаласы, Ынтымақ шағын ауданындағы атауы жоқ көшелерін қайта құру</t>
  </si>
  <si>
    <t>Шымкент қаласындағы Жібек жолы көшесін қайта құру (Пазиков көшесінен Кіші айналма жолына дейін Арғынбеков көшесі қиылысанда жол айрығымен). ПК 4+93 ПК 43+60  бөлігі</t>
  </si>
  <si>
    <t>Шымкент қаласындағы Жібек жолы көшесін қайта құру (Пазиков көшесінен Кіші айналма жолына дейін Арғынбеков көшесі қиылысында жол айрығымен). ПК 43+60 - ПК 82+57.59  бөлігі</t>
  </si>
  <si>
    <t>Шымкент қаласы, кіші айналма жолын Жібек Жолы көшесінен қалалық қоқыс орнына дейін қайта құру. (Құрылыстың бірінші кезегі. ПК63+00-ПК107+00 учаскесі)</t>
  </si>
  <si>
    <t>Шымкент қаласы кіші айналма жолын (Жібек Жолы көшесінен қалалық қоқыс орнына дейін) қайта құру. (құрылыстың 1-кезегі. ПК107+00-ПК152+00 учаскесі)</t>
  </si>
  <si>
    <t xml:space="preserve">Шымкент қ. бас жоспарға сәйкес Қонаев көшесінің құрылысын жалғастыру (Түркістан көшесінен темір жолына дейін көлік байланыстырумен) </t>
  </si>
  <si>
    <t xml:space="preserve">Шымкент қ. бас жоспарға сәйкес Қонаев көшесінің құрылысын жалғастыру (Дамбовой көшесінен А-2 жолына дейін көлік байланыстырумен) </t>
  </si>
  <si>
    <t>Облыстың, республикалық маңызы бар қаланың, астананың;</t>
  </si>
  <si>
    <t>шт</t>
  </si>
  <si>
    <t>Тікелей нәтиже
көрсеткіштері</t>
  </si>
  <si>
    <t>Өлшем
бірлігі</t>
  </si>
  <si>
    <t>Ағымдағы жыл
жоспары</t>
  </si>
  <si>
    <t>Тiкелей нәтиже көрсеткiштерi</t>
  </si>
  <si>
    <t xml:space="preserve">Областные, города республиканского значения, столицы; </t>
  </si>
  <si>
    <t>Облыстың, республикалық маңызы бар қаланың, астананың</t>
  </si>
  <si>
    <t>Бюджеттік кіші бағдарлама бойынша шығыстар, барлығы</t>
  </si>
  <si>
    <t>Расходы по бюджетной подпрограмме, всего</t>
  </si>
  <si>
    <t>мемлекеттік басқару деңгейіне байланысты</t>
  </si>
  <si>
    <t>Областные, города республиканского значения, столицы</t>
  </si>
  <si>
    <t>Облыстық маңызы бар автомобиль жолдарын күрделі жөндеу</t>
  </si>
  <si>
    <t>Облыстық маңызы бар автомобиль жолдарын орташа жөндеу</t>
  </si>
  <si>
    <t>Бюджеттiк бағдарламаның түпкілікті нәтижелері</t>
  </si>
  <si>
    <t>007 "Аудандардың (облыстық маңызы бар қалалар) бюджеттеріне көлік инфрақұрылымын дамытуға берілетін нысаналы даму трансферттері"</t>
  </si>
  <si>
    <t>007 "Целевые трансферты на развитие бюджетам районов (городов областного значения) на развитие транспортной инфраструктуры"</t>
  </si>
  <si>
    <t>Бюджетная программа развития</t>
  </si>
  <si>
    <t>Проведение работ по строительству и реконструкции автомобильных дорог областного значения, отвечающей современным требованиям, для безопасного и бесперебойного проезда транспортных средств</t>
  </si>
  <si>
    <t>Даму бюджеттік бағдарламасы</t>
  </si>
  <si>
    <t>Көлік құралдарының үздіксіз және қауіпсіз өтуі үшін қазіргі заманғы талаптарға жауап беретін облыстық маңызы бар автомобиль жолдарында құрылыс және қайта жаңарту жұмыстарын жүргізу</t>
  </si>
  <si>
    <t>Ағымдағы бюджеттік бағдарлама</t>
  </si>
  <si>
    <t>Текущая бюджетная программа</t>
  </si>
  <si>
    <t>Капитальный ремонт автомобильных дорог областного значения</t>
  </si>
  <si>
    <t>Трансферттер мен бюджеттiк субсидиялар беру</t>
  </si>
  <si>
    <t>Конечные результаты бюджетной программы</t>
  </si>
  <si>
    <t>2019 жыл</t>
  </si>
  <si>
    <t>2019 год</t>
  </si>
  <si>
    <t>Күрделi шығыстарды жүзеге асыру, Мемлекеттік функцияларды, өкілеттіктерді жүзеге асыру  және олардан туындайтын мемлекеттік қызметтерді көрсету</t>
  </si>
  <si>
    <t>Осуществление капитальных расходов, Осуществление государственных функций, полномочий и оказание вытекающих из них государственных услуг</t>
  </si>
  <si>
    <t>Реконструкция автомобильной дороги КХ-37 "Шымкент-Кызыласкер-Туйетас" км 0+3,9 в Сайрамском районе ЮКО</t>
  </si>
  <si>
    <t>Бюджеттік даму бағдарламасы</t>
  </si>
  <si>
    <t>Ибрагимов Р. Б. - Басқарма басшысының орынбасары</t>
  </si>
  <si>
    <t>Р. Б. Ибрагимов - Заместитель руководителя управления</t>
  </si>
  <si>
    <t>2020 жыл</t>
  </si>
  <si>
    <t>Реконструкция автомобильной дороги КХ-37 "Шымкент-Кызыласкер-Туйетас" км 4,9-6,15 в Сайрамском районе ЮКО</t>
  </si>
  <si>
    <t xml:space="preserve">Реконструкция автомобильной дороги КХ-83 "Шымкент-Сайрам-Карамурт" км 0-8,0 в Сайрамском районе ЮКО </t>
  </si>
  <si>
    <t>Реконструкция автодороги КХ-97 "Аксу-Кабулсай-Кайтпас-Горсвалка", км 10-18 в Сайрамском районе Южно-Казахстанской области</t>
  </si>
  <si>
    <t>Реконструкция автомобильной дороги КХ-64 "Т.Рыскулова-Тюлькубас" км 0-7 Тюлькубасского районе ЮКО</t>
  </si>
  <si>
    <t>Реконструкция автомобильной дороги областного значения КХ-11 "Сарыагаш-Жылга-Монтайтас-Рабат-Ленгер", км 75-80 г. Арыс ЮКО (3-участок)</t>
  </si>
  <si>
    <t>2020 год</t>
  </si>
  <si>
    <t>Реконструкция автомобильной дороги КХ-83 "Шымкент-Сайрам-Карамурт" 0-8 км Сайрамского района ЮКО (ПСД)</t>
  </si>
  <si>
    <t>Реконструкция автомобильной дороги КХ-64 "Т.Рыскулова-Тюлькубас" км 0-7 Тюлькубасского районе ЮКО (ПСД)</t>
  </si>
  <si>
    <t>Строительство моста на автодороге КХ-58 км 69+520 "Туркестан-Балтаколь-Нуртас аул-Шорнак-Карнак-Кентау" г. Туркестан ЮКО (ПСД)</t>
  </si>
  <si>
    <t>Реконструкция автомобильной дороги КХ-37 "Шымкент-Кызыласкер-Туйетас" км 0-3,9 в Сайрамском районе ЮКО (ПСД)</t>
  </si>
  <si>
    <t>Реконструкция а/д КХ-97 "Аксу-Кабулсай-Кайтпас 1-городская свалка" км 10-18 в Сайрамском районе ЮКО</t>
  </si>
  <si>
    <t>Реконструкция автомобильной дороги областного значения КХ-50 "Дербисек-Сарыагаш" км 18,5-20 в Сарыагашском районе ЮКО</t>
  </si>
  <si>
    <t>ОҚО, Сарыағаш ауданындағы облыстық маңызы бар КХ-50 "Дербісек-Сарыағаш" автомобиль жолының 18,5-20 шақырымын қайта құру</t>
  </si>
  <si>
    <t>Реконструкция автомобильной дороги к источнику Акбура в Казыгуртском районе ЮКО</t>
  </si>
  <si>
    <t xml:space="preserve">г. Шымкент </t>
  </si>
  <si>
    <t>Реконструкция улицы Аль-Фараби (от Тамерлановского шоссе до объездной дороги) г. Шымкент</t>
  </si>
  <si>
    <t>Реконструкция улицы Кожанова от Тамерлановского шоссе до ул. Казиева (от ПК0+00 до ПК17+00) в г. Шымкент</t>
  </si>
  <si>
    <t>Реконструкция улицы Б.Момышулы (от ул. Сулейменова до ул. Кожанова) город Шымкент</t>
  </si>
  <si>
    <t>Реконструкция улицы без названия в микрорайоне Ынтымак города Шымкент</t>
  </si>
  <si>
    <t>Реконструкция ул. Жибек жолы (от ул. Пазикова  до Малой Алматинской дороги с развязкой на пересечении с ул. Аргынбекова) г. Шымкент, участок с ПК4+93-ПК43+60</t>
  </si>
  <si>
    <t>Реконструкция ул. Жибек жолы (от ул. Пазикова  до Малой Алматинской дороги с развязкой на пересечении с ул. Аргынбекова) г. Шымкент, участок с ПК43+60 - ПК82+57.59</t>
  </si>
  <si>
    <t>Реконструкция малой обьездной дороги от улицы Жибек жолы до городской свалки города Шымкент. (Первая очередь строительства. Участок ПК63+00-ПК107+00)</t>
  </si>
  <si>
    <t>Реконструкция малой обьездной дороги от ул. Жибек жолы до городской свалки г. Шымкент. (1-я очередь строительства. Участок ПК107+00-ПК152+00)</t>
  </si>
  <si>
    <t>Строительство продолжения ул. Дороги №1 (от индустриальной зоны "Онтустик" до автомобильной дороги КХ-39) г. Шымкент</t>
  </si>
  <si>
    <t>Строительство внутригородской улицы Аргынбекова от Темирлановского шоссе до мкр.Самал-3 в г. Шымкент (ПК0+00-ПК30+00)</t>
  </si>
  <si>
    <t>Разработка проектно-сметной документациии проведение экспертизы:</t>
  </si>
  <si>
    <t>г. Шымкент</t>
  </si>
  <si>
    <t>"Строительство продолжения улицы Кунаева (от ул. Туркестанской до железной дороги с транспортными развязками) в г. Шымкент" согласно генерального плана г. Шымкент. (ПСД)</t>
  </si>
  <si>
    <t>"Строительство продолжения улицы Кунаева (от ул. Дамбовой до автомобильной дороги А-2 с транспортными развязками) в г. Шымкент" согласно генерального плана г. Шымкент . (ПСД)</t>
  </si>
  <si>
    <t>Реконструкция автомобильной дороги А-2 "Хоргос-Алматы-Шымкент-гр. Республики Узбекистан 674-705+621км (объезд города Шымкент)" (ПСД)</t>
  </si>
  <si>
    <t>Строительство ул.Богет (продолжения ул.Дамбовой) в г.Шымкент (ПСД)</t>
  </si>
  <si>
    <t>Строительство транспортной развязки на пересечение улиц Рыскулова-Конаева г.Шымкент согласно генерального плана г.Шымкент (ПСД)</t>
  </si>
  <si>
    <t>Строительство транспортной развязки на пересечение улиц Жибек жолы-Сайрамская г.Шымкент согласно генерального плана г.Шымкент (ПСД)</t>
  </si>
  <si>
    <t>Строительство транспортной развязки на пересечение улиц Байдибек би- Аргынбекова-Назарбекова-Астана г.Шымкент согласно генерального плана г.Шымкент (ПСД)</t>
  </si>
  <si>
    <t>Строительство транспортной развязки на пересечение улиц Байдибек би- Малая объездная г.Шымкент" согласно генерального плана г.Шымкент (ПСД)</t>
  </si>
  <si>
    <t xml:space="preserve">Казыгуртский район </t>
  </si>
  <si>
    <t>Реконструкция автомобильной дороги к источнику "Акбура" в Казыгуртском районе ЮКО</t>
  </si>
  <si>
    <t xml:space="preserve">Реконструкция улиц без названия №1, №2, №3,№4 в мкр.Северо-запад г.Шымкент </t>
  </si>
  <si>
    <t>Реконструкция улиц без названия №1, №2, №3,№4 в мкр.Кайтпас-1 г.Шымкент</t>
  </si>
  <si>
    <t xml:space="preserve">Развитие и обустройство инженерно-коммуникационной инфраструктуры микрорайонов "Самал-1,2,3" г.Шымкент. Строительство магистральных и внутрипоселковых улиц микрорайона "Самал-1" </t>
  </si>
  <si>
    <t xml:space="preserve">Развитие и обустройство инженерно-коммуникационной инфраструктуры микрорайонов "Самал-1,2,3" г.Шымкент. Строительство магистральных и внутрипоселковых улиц микрорайона "Самал-2" </t>
  </si>
  <si>
    <t>Строительство подземного пешеходного перехода по ул. Рыскулова в районе рынка "Самал" в г. Шымкент</t>
  </si>
  <si>
    <t>реокнструкция улиц без названия №1, №2, №3, №4 в мкр. Шугыла г.Шымкент (новый)</t>
  </si>
  <si>
    <t>Реконструкция ул. Жибек жолы от ул. Казыбек би до ул. Аймаутова г. Шымкента Участок 1. от ул. Казыбек би до ул. Акпан батыра, ПК0+ПК9+84 Участок 2. от ул. Акпан батыра до ул. Мадели Кожа, ПК9+84-ПК14+85 Участок 3. от ул. Мадели Кожа до ул.Аймаутова, ПК14+85-ПК22+36 (новый)</t>
  </si>
  <si>
    <t xml:space="preserve">Реконструкция улицы Тауке Хана в микрорайоне Тассай (от улицы Жибек Жолы до Малой объездной дороги) в г. Шымкент  </t>
  </si>
  <si>
    <t>Строительство улицы без названия (от автомобильной дороги А-2 до развязки на пересечении автомобильных дорог ЗЕЗК-КХ-15) в городе Шымкент</t>
  </si>
  <si>
    <t xml:space="preserve">Строительство путепровода на пересечении Тамерлановского шоссе и автомобильной дороги "Алматы-Шымкент-Термез" (рынок "Бекжан") в г. Шымкент  </t>
  </si>
  <si>
    <t>Строительство продолжение проспекта Астана г.Шымкент (от АДЦ до улицы Тауке хана в мкр. Тассай)</t>
  </si>
  <si>
    <t>Строительство улицы без названия соединяющая улиц Аргынбекова с проспектом Астана. Согласно генплана г. Шымкент</t>
  </si>
  <si>
    <t>Созакский район</t>
  </si>
  <si>
    <t>Строительство автомобильных дорог районного значения Балдысу-Карабулак Созакского района</t>
  </si>
  <si>
    <t>Строительство объездной автомобильных дорог Туркестан-Созак Созакского района</t>
  </si>
  <si>
    <t>Мактаральский район</t>
  </si>
  <si>
    <t>Реконструкция дороги села Карасакал, Кызылкумский округ, в Мактааральском районе, ЮКО</t>
  </si>
  <si>
    <t>ОҚО, Сайрам ауданындағы ҚХ-37 "Шымкент-Қызыләскер-Түйетас" автомобиль жолының 4,9+6,15 шақырымын қайта құру</t>
  </si>
  <si>
    <t>ОҚО, Сайрам ауданындағы ҚХ-37 "Шымкент-Қызыләскер-Түйетас" автомобиль жолының 0-3,9 шақырымын қайта құру</t>
  </si>
  <si>
    <t>Оңтүстік Қазақстан облысы Сайрам ауданында КХ-97 "Ақсу - Қабылсай - Қайтпас - Қала қоқыс орны" автожолын 10-18 км реконструкциялау</t>
  </si>
  <si>
    <t>ОҚО Түркістан қ. КХ-58 "Түркістан-Балтакөл-Нұртас ауылы-Шорнақ-Қарнақ-Кентау" автожолының 69+520 шқ. көпірдің құрылысы</t>
  </si>
  <si>
    <t>ОҚО Түлкібас ауданындағы КХ-64 "Т. Рысқұлов-Түлкібас" автомобиль жолының 0-7 шқ. қайта жаңарту</t>
  </si>
  <si>
    <t>Разработка проектно-сметной документациии проведение экспертизы</t>
  </si>
  <si>
    <t>ОҚО, Қазығұрт ауданындағы "Ақбура" бұлақ көзіне баратын автомобиль жолын қайта құру</t>
  </si>
  <si>
    <t>Шымкент қаласы №1 автомобиль жолының жалғасының Оңтүстік индустриялық аймағынан КХ-39 автожолына дейінгі құрылысы</t>
  </si>
  <si>
    <t>Шымкент қаласындағы қалаішілік Арғынбеков көшесінің Темірлан тас жолынан Самал-3 мөлтек ауданына дейін /ПК 0+00- ПК30+00 құрылысы</t>
  </si>
  <si>
    <t>Шымкент қаласы, Солтүстік-Батыс шағын ауданындағы №1, №2, №3, №4 атауы жоқ көшелерін қайта құру</t>
  </si>
  <si>
    <t>Шымкент қаласы, Қайтпас-1 шағын ауданындағы №1, №2, №3, №4 атауы жоқ көшелерін қайта құру</t>
  </si>
  <si>
    <t>Шымкент қаласының "Самал-1,2,3" шағын аудандарындағы инженерлік-коммуникациялық инфрақұрылымдарын дамыту және жайластыру. "Самал-1" шағын ауданының магистральды және қалаішілік көшелерін салу</t>
  </si>
  <si>
    <t>Шымкент қаласының "Самал-1,2,3" шағын аудандарындағы инженерлік-коммуникациялық инфрақұрылымдарын дамыту және жайластыру. "Самал-2" шағын ауданының магистральды және қалаішілік көшелерін салу</t>
  </si>
  <si>
    <t>Шымкент қаласы "Самал" базар аумағы Рысқұлов көшесі бойындағы жерасты жаяу жүргіншілер өтпесінің құрылысы</t>
  </si>
  <si>
    <t>Шымкент қаласы, Шұғыла мөлтек ауданындағы №1, №2, №3, №4 атауы жоқ көшелерін қайта құру</t>
  </si>
  <si>
    <t>Шымкент қаласы, Қазыбек би көшесінен Аймаутов көшесіне дейін Жібек жолы, Төреқұлов көшелерін қайта құру (құрылыстың бірінші кезегі)</t>
  </si>
  <si>
    <t>Шымкент қаласы, "Тассай" шағын ауданы Тәуке хан көшесін қайта құру (Жібек жолы көшесінен Кіші айналма жолына дейін)</t>
  </si>
  <si>
    <t>Шымкент қаласы, атауы жоқ көшесінің құрылысы (А-2 автомобиль жолынан БЕБҚ-КХ-15 автомобиль жолдарының қиылысындағы жол айрығына дейін)</t>
  </si>
  <si>
    <t>Шымкент қаласындағы Темірлан тас жолы көшесі мен "Алматы - Ташкент - Термез" автожолының (Бекжан базары) қиылысында жол өтпесін салу</t>
  </si>
  <si>
    <t>Шымкент қал. Астана даңғылы жалғасының құрылысы (ӘЖО бастап Тассай м/а Тауке хан көшесіне дейін)</t>
  </si>
  <si>
    <t>Шымкент қал. Астана даңғылымен Арғынбеков көш қиылысындағы атауы жок кош құрылысы</t>
  </si>
  <si>
    <t xml:space="preserve">А-2 "Хоргос-Алматы-Шымкент-Өзбекстан Республикасының шек." автомобиль жолының 674-705+621 шақырым аралығын (Шымкент қаласының айналма жолы) қайта құру </t>
  </si>
  <si>
    <t xml:space="preserve">Шымкент қаласының бас жоспарына сәйкес Шымкент қаласындағы Рысқұлов-Қонаев көшелерінің қиылысындағы жол айрығының құрылысы </t>
  </si>
  <si>
    <t xml:space="preserve">Шымкент қаласының бас жоспарына сәйкес Шымкент қаласындағы Жібек жолы-Сайрамская көшелерінің қиылысындағы жол айрығының құрылысы </t>
  </si>
  <si>
    <t>Шымкент қаласының бас жоспарына сәйкес Шымкент қаласындағы Бәйдібек би-Арғынбеков-Назарбеков-Астана көшелерінің қиылысындағы жол айрығының құрылысы</t>
  </si>
  <si>
    <t xml:space="preserve">Шымкент қаласының бас жоспарына сәйкес Шымкент қаласындағы Бәйдібек би-Кіші айналма көшелерінің қиылысындағы жол айрығының құрылысы </t>
  </si>
  <si>
    <t xml:space="preserve">Шымкент қаласындағы Бөгет көшесінің құрылысы (Дамбовая көшесінің жалғасы) </t>
  </si>
  <si>
    <t>Қазығұрт ауданы</t>
  </si>
  <si>
    <t>Созақ ауданы</t>
  </si>
  <si>
    <t>Мақтарал ауданы</t>
  </si>
  <si>
    <t>Мақтарал ауданы Қызылқұм аумағындағы Қарасақал ауылындағы жолын қайта құру</t>
  </si>
  <si>
    <t>Созақ ауданы Шолаққорған ауыл округі Қарабұлақ және Балдысу ауылдары аралығындағы жолдың құрылысы</t>
  </si>
  <si>
    <t>Созақ ауданы Шолаққорған ауылындағы Түркістан - Созақ айналма жолының құрылысы</t>
  </si>
  <si>
    <t>Қазығұрт ауданындағы "Ақбура" бұлақ көзіне баратын автомобиль жолын қайта құру (қоса қаржыландыру)</t>
  </si>
  <si>
    <t>ОҚО, Сайрам ауданындағы ҚХ-37 "Шымкент-Қызыләскер-Түйетас" автомобиль жолының 0-3,9 шақырымын қайта құру (қоса қаржыландыру)</t>
  </si>
  <si>
    <t>ОҚО Сайрам ауданындағы КХ-83 «Шымкент-Сайрам-Қарамұрт» автомобиль жолының 0-8,0 шқ. реконструкциялау (қоса қаржыландыру)</t>
  </si>
  <si>
    <t>Оңтүстік Қазақстан облысы Сайрам ауданында КХ-97 "Ақсу - Қабылсай - Қайтпас - Қала қоқыс орны" автожолын 10-18 шқ. реконструкциялау</t>
  </si>
  <si>
    <t>ОҚО Сайрам ауданындағы КХ-83 «Шымкент-Сайрам-Қарамұрт» автомобиль жолының 0-8,0 км қайта жаңарту</t>
  </si>
  <si>
    <t>Шымкент қ.</t>
  </si>
  <si>
    <t>Строительство моста на автодороге КХ-58 км 69+520 "Туркестан-Балтаколь-Нуртас аул-Шорнак-Карнак-Кентау" г. Туркестан ЮКО</t>
  </si>
  <si>
    <t>2021 жыл</t>
  </si>
  <si>
    <t>ОҚО Сайрам ауданындағы КХ-83 «Шымкент-Сайрам-Қарамұрт» автомобиль жолының 0-8,0 км реконструкциялау</t>
  </si>
  <si>
    <t>Жаңа бастамалар</t>
  </si>
  <si>
    <t>на 2019-2021 годы</t>
  </si>
  <si>
    <t>2021 год</t>
  </si>
  <si>
    <t>На новые инициативы</t>
  </si>
  <si>
    <t>2019-2021 жылдарға арналған</t>
  </si>
  <si>
    <t>"ОҚО Шымкент қаласы "Достық" шағын аудандағы атауы жоқ №3 көшесін (автоХҚКО баратын жол), Көкбұлақ тұрғын алабын (көліктік-логистикалық орталық), Нұртас шағын ауданындағы Шұғыла көшесі (балабақша кіреберісі), Қайнар бұлақ тұрғын алабы, атауы жоқ көше (1200 орындық мектептің кіреберісі) салу "</t>
  </si>
  <si>
    <t>Строительство улицы без названия №3 в микрорайоне Достык (подъезд к автоЦону), жилой массив Кокбулак (транспортно-логистический центр), микрорайон Нуртас улицы Шугыла (подъезд к садику), жилой массив Кайнар булак улицы без названия (подъезд к школе 1200 мест) в городе Шымкент ЮКО</t>
  </si>
  <si>
    <t>тыс. тенге</t>
  </si>
  <si>
    <t>096 "Выполнение государственных обязательств по проектам государственно-частного партнерства "</t>
  </si>
  <si>
    <t>268 "Түркістан облысының жолаушылар көлігі және автомобиль жолдары басқармасы"</t>
  </si>
  <si>
    <t>268 "Управление пассажирского транспорта и автомобильных дорог Туркестанской области"</t>
  </si>
  <si>
    <t xml:space="preserve">Бюджеттік бағдарламаларды    
(кіші бағдарламаларды) әзірлеу 
және бекіту (қайта бекіту)   
қағидалары және олардың мазмұнына
қойылатын талаптардың     
2-қосымшасы </t>
  </si>
  <si>
    <t xml:space="preserve">«Келісілді»        
Нысаналы трансферт бөлетін жоғары
тұрған бюджеттің бюджеттік бағдарлама
әкімшісі басшысы       
__________________________________
(қолы, тегі, аты, әкесінің аты,)
20___ ж. «___» _______________ </t>
  </si>
  <si>
    <t>ОҚО Арыс қаласы облыстық маңызы бар КХ-11 "Сарыағаш-Жылға-Монтайтас-Рабат-Ленгір" автомобиль жолының 50-80 шақырым аралығын қайта құру (2-учаске 65-75 шақырым)</t>
  </si>
  <si>
    <t>ОҚО Арыс қаласы облыстық маңызы бар КХ-11 "Сарыағаш-Жылға-Монтайтас-Рабат-Ленгір" автомобиль жолының 50-80 шақырым аралығын қайта құру (3-учаске 75-80 шақырым)</t>
  </si>
  <si>
    <t>Приложение 2         
к Правилам разработки и    
утверждения (переутверждения) 
бюджетных программ (подпрограмм)
и требованиям к их содержанию</t>
  </si>
  <si>
    <t>Приложение 2
к приказу руководителя администратора бюджетной программы              
от "14" декабря 2018 г. №201 н/б</t>
  </si>
  <si>
    <t>Бюджеттік бағдарлама әкімшісі басшысының 2018 ж. "14" желтоқсандағы  
№201 н/б бұйрығының 5-қосымшасы</t>
  </si>
  <si>
    <t>Көлік құралдарының үздіксіз және қауіпсіз өтуі үшін қазіргі заманғы талаптарға жауап беретін аудандық маңызы бар жолдар мен елді мекен көшелері желілерін қайта қалпына келтіру және дамыту</t>
  </si>
  <si>
    <t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№195 бұйрығы;
5. "2019-2021 жылдарға арналған облыстық бюджет туралы" Түркістан облыстық мәслихатының 2018 жылғы 12 желтоқсандағы №33/347-VI шешімі;
6. "2019-2021 жылдарға арналған облыстық бюджет туралы" Түркістан облыстық мәслихатының шешімін іске асыру туралы" Түркістан облысы әкімдігінің 2018 жылғы 20 желтоқсандағы №341 қаулысы.</t>
  </si>
  <si>
    <t>2019 жылы 1 көпірдің құрылысын жүргізу және аумақтық даму бағадрламасында көзделген «жақсы және қанағатты жағдайдағы облыстық және аудандық маңызы бар автомобиль жолдарының үлесін – 74,1%» жеткізу жоспарлануда</t>
  </si>
  <si>
    <t>Строительство 1 моста и планируется достичь показателя «хорошее и удовлетворительное состояние автомобильных дорог областного и районного значения – 74,1%» предусмотренного в рамках программы регионального развития на 2019 год</t>
  </si>
  <si>
    <t>Бәйдібек ауданы</t>
  </si>
  <si>
    <t>Строительство дорог и моста село Шаян района Байдибек, ЮКО</t>
  </si>
  <si>
    <t>Байдибекский район</t>
  </si>
  <si>
    <t>ОҚО, Бәйдібек ауданы Шаян ауылындағы жол мен көпірдің құрылысы</t>
  </si>
  <si>
    <t>Жобалау-сметалық құжаттама әзірлеу және оған сараптама жасау</t>
  </si>
  <si>
    <t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
5. Решение Туркестанского областного маслихата от 12 декабря 2018 года  №33/347-VI "Об областном бюджете на 2019-2021 годы";
6. Постановление областного акимата №341 от 20 декабря 2018 года "О реализации решения Туркестанского областного маслихата "Об областном бюджете на 2019-2021 годы".</t>
  </si>
  <si>
    <t>Восстановление, развитие сети автомобильных дорог районного значения и улиц населенных пунктов, отвечающей современным требованиям для безопасного и бесперебойного проезда транспортных средств</t>
  </si>
  <si>
    <t>Бюджеттік бағдарлама әкімшісі басшысының 2018 ж. "14" желтоқсандағы  
№201 н/б бұйрығының 
7-қосымшасы</t>
  </si>
  <si>
    <t>027 "Аудандық (облыстық маңызы бар қалалардың) бюджеттеріне көлiк инфрақұрылымының басым жобаларын қаржыландыруға берiлетiн ағымдағы нысаналы трансферттер"</t>
  </si>
  <si>
    <t>Аудандық маңызы бар автомобиль жолдарын жөндеу</t>
  </si>
  <si>
    <t>Күрделi шығыстарды жүзеге асыру</t>
  </si>
  <si>
    <t>Капитальный ремонт автомобильной дороги "Дауан-Бақыбек" в н.п. Т.Рыскулова с/о Майлыкент Тюлькубасского района ЮКО</t>
  </si>
  <si>
    <t>Капитальный ремонт автомобильной дороги районного значения "Керейт-Махталы" Тюлькубасского района, ЮКО</t>
  </si>
  <si>
    <t>Капитальный ремонт автомобильной дороги районного значения "РЗД - 115" Тюлькубасского района ЮКО</t>
  </si>
  <si>
    <t>ОҚО, Түлкібас ауданы, Майлыкент а/о                   Т. Рысқұлов е.м. "Дауан-Бақыбек" аудандық маңызы бар жолын күрделі жөндеу</t>
  </si>
  <si>
    <t>ОҚО, Түлкібас ауданындағы "Керейт-Мақталы" аудандық маңызы бар автомобиль жолын күрделі жөндеу</t>
  </si>
  <si>
    <t>ОҚО, Түлкібас ауданындағы "РЗД-115" аудандық маңызы бар автомобиль жолын күрделі жөндеу</t>
  </si>
  <si>
    <t>Осуществление капитальных расходов</t>
  </si>
  <si>
    <t>Улучшение качества автомобильных дорог районного значения</t>
  </si>
  <si>
    <t>Капитальный ремонт автомобильной дороги "Дауан-Бақыбек" в н.п. Т.Рыскулова с/о Майлыкент Тюлькубасского района ЮКО (софинансирование)</t>
  </si>
  <si>
    <t>Капитальный ремонт автомобильной дороги районного значения "Керейт-Махталы" Тюлькубасского района, ЮКО (софинансирование)</t>
  </si>
  <si>
    <t>Капитальный ремонт автомобильной дороги районного значения "РЗД - 115" Тюлькубасского района ЮКО (софинансирование)</t>
  </si>
  <si>
    <t>Облыстық маңызы бар автомобиль жолдарын жөндеу</t>
  </si>
  <si>
    <t>Ремонт автомобильных дорог областного значения</t>
  </si>
  <si>
    <t>Приложение 7
к приказу руководителя администратора бюджетной программы              
от "14" декабря 2018 г. №201 н/б</t>
  </si>
  <si>
    <t>027 "Целевые текущие трансферты районным (городов областного значения) бюджетам на финансирование приоритетных проектов транспортной инфраструктуры"</t>
  </si>
  <si>
    <t>Аудандық маңызы бар автомобиль жолдарын қанағатты жағдайға келтіру, жолдардың сапасын арттыру.</t>
  </si>
  <si>
    <t>096 "Мемлекеттік-жекешелік әріптестік жобалар бойынша мемлекеттік міндеттемелерді орындау"</t>
  </si>
  <si>
    <t xml:space="preserve"> </t>
  </si>
  <si>
    <t>Бюджеттік кіші бағдарламаның түрі</t>
  </si>
  <si>
    <t>Цель бюджетной программы</t>
  </si>
  <si>
    <t>Ибрагимов Р. Б. - Басқарма басшысы</t>
  </si>
  <si>
    <t>"Түркістан-Шәуілдір" бағытындағы автомобиль жолын қайта құру</t>
  </si>
  <si>
    <t>Түркістан қаласына кіре беріс Кентау қаласы маңындағы автомобиль жолын қайта құру</t>
  </si>
  <si>
    <t>Түркістан қаласының шығыс айналма жолының құрылысы</t>
  </si>
  <si>
    <t>Реконструкция автомобильной дороги в направлении "Туркестан-Шаульдер", протяженностью 70 км.</t>
  </si>
  <si>
    <t>Реконструкция подъездной дороги к г. Туркестан со стороны г. Кентау</t>
  </si>
  <si>
    <t>Строительство Восточного обхода города Туркестан</t>
  </si>
  <si>
    <t>Р. Б. Ибрагимов - Руководитель управления</t>
  </si>
  <si>
    <t>2019 жылы 31,9 шқ. аудандық маңызы бар автомобиль жолдарын пайдалануға беру және аумақтық даму бағадрламасында көзделген жақсы және қанағатты жағдайдағы облыстық және аудандық маңызы бар автомобиль жолдарының үлесін – 74,1%» жеткізу жоспарлануда</t>
  </si>
  <si>
    <t>В 2019 году будет сдано в эксплуатацию 31,9 км. автомобильных дорог районного значения и планируется достичь показателя «хорошее и удовлетворительное состояние автомобильных дорог областного и районного значения – 74,1%» предусмотренного в рамках программы регионального развития</t>
  </si>
  <si>
    <t xml:space="preserve">Түлкібас ауданы, "Тастыбұлақ-Көксағыз-Майтөбе-Қожамберді" 1,6 шқ аудандық маңызы бар автожолын күрделі жөндеу </t>
  </si>
  <si>
    <t xml:space="preserve">Түлкібас ауданы, "Қызылбастау-Машат" 1,6 шқ аудандық маңызы бар автожолын күрделі жөндеу </t>
  </si>
  <si>
    <t xml:space="preserve">Түлкібас ауданы, "Машат-Мыңбай" 1,6 шқ аудандық маңызы бар автожолын күрделі жөндеу </t>
  </si>
  <si>
    <t xml:space="preserve">Толеби ауданы, Ленгер қаласында КХТЛ-31 "Ленгер-КХ-82 (Шымкент-Сайрам-Достық-Қасқасу-Шымкент)" ұзындығы 3,30 шқ аудандық маңызы бар автожолын орта жөндеу </t>
  </si>
  <si>
    <t xml:space="preserve">Толеби ауданы, Ленгер қаласында КХТЛ-33 "КХТЛ-31-КХ-35 "Ақайдар-Екпінді" ұзындығы 6,0 шқ аудандық маңызы бар автожолын орта жөндеу </t>
  </si>
  <si>
    <t>Жетісай ауданы, "КХ-104 Р/Д А-15 Қарасақал-КХ-9" Аль-Фараби-Баққоныс-1 ауылына кіреберіс жолын орта жөндеу</t>
  </si>
  <si>
    <t>Жетісай ауданы, "Р/Д -15" Жетісай станциясына (Ерубаев көшесі) кіреберіс жолын орта жөндеу</t>
  </si>
  <si>
    <t>"Капитальный ремонт автомобильной дороги районного значения Тастыбулак-Коксагыз-Майтобе-Кожамберды Тюлькубасского района ЮКО" км 10,15</t>
  </si>
  <si>
    <t>"Капитальный ремонт автомобильной дороги районного значения "Кызылбастау-Машат" Тюлькубасского района ЮКО" км 1,6</t>
  </si>
  <si>
    <t>"Капитальный ремонт моста через р.Арыс автомобильной дороги районного значения "Машат-Мынбай" Тюлькубасского района ЮКО" км 0,060</t>
  </si>
  <si>
    <t>Средний ремонт дорожного покрытия автодороги районного значения КХTL-31 "Ленгер-Кх-82 (Шымкент-Сайрам-Достык-Каскасу-Шымкент)" протяженностью 3,30 км в городе Ленгере, Толебийского района, Туркестанской области</t>
  </si>
  <si>
    <t>Средний ремонт дороги районного значения КХТЛ-33 "КХТЛ-31-КХ-35 "Акайдар-Екпинди" протяженностью 6,0 км в г. Ленгер, Толебийского района Туркестанской области</t>
  </si>
  <si>
    <t xml:space="preserve">Средний ремонт дороги "КХ-104 Р/Д А-15 Карасакал-КХ-9" подъезд к селу Аль-Фараби-Бакконыс-1, Жетисайского района Туркестанской области </t>
  </si>
  <si>
    <t xml:space="preserve">Средний ремонт дороги "Р/Д-15"подъезд к станций Жетисай (ул. Ерубаева) Жетисайского района Туркестанской области </t>
  </si>
  <si>
    <t>объект</t>
  </si>
  <si>
    <t>Средний ремонт автомобильных дорог районного значения</t>
  </si>
  <si>
    <t>Келесский район</t>
  </si>
  <si>
    <t>Отырарский район</t>
  </si>
  <si>
    <t>Ордабасинский район</t>
  </si>
  <si>
    <t>Мактааралский район</t>
  </si>
  <si>
    <t>Казыгуртский район</t>
  </si>
  <si>
    <t>километр</t>
  </si>
  <si>
    <t>Реализация мероприятий по социальной и инженерной инфраструктуре в сельских населенных пунктах в рамках проекта "Ауыл-Ел бесігі"</t>
  </si>
  <si>
    <t>В 2019 году сдать в эксплуатацию 107,6 км. и повышение доли улиц населенных пунктов в хорошем и удовлетворительное состоянии</t>
  </si>
  <si>
    <t>Улучшение качества автомобильных дорог, улиц населенных пунктов и мостов</t>
  </si>
  <si>
    <t>052 "Целевые текущие трансферты районным (городов областного значения) бюджетам на реализацию мероприятий по социальной и инженерной инфраструктуре в сельских населенных пунктах в рамках проекта "Ауыл-Ел бесігі"</t>
  </si>
  <si>
    <t>«Согласовано»         
Руководитель           
бюджетной программы вышестоящего   
бюджета, выделяющего целевые трансферты
___________________________________  
(подпись, фамилия, имя, отчество)   
«__» _________ 20__ года.</t>
  </si>
  <si>
    <t>Приложение 10
к приказу руководителя администратора бюджетной программы              
от "14" декабря 2018 г. №201 н/б</t>
  </si>
  <si>
    <t>Приложение 4
к приказу руководителя администратора бюджетной программы              
от "6" мая 2019 г. №164 н/б
Р. Ибрагимов _______________________</t>
  </si>
  <si>
    <t>нысан</t>
  </si>
  <si>
    <t>Келес ауданы</t>
  </si>
  <si>
    <t>Отырар ауданы</t>
  </si>
  <si>
    <t>Ордабасы ауданы</t>
  </si>
  <si>
    <t>Мақтаарал ауданы</t>
  </si>
  <si>
    <t>шақырым</t>
  </si>
  <si>
    <t>«Ауыл-Ел бесігі» жобасы шеңберінде ауылдық елді мекендердегі әлеуметтік және инженерлік инфрақұрылым бойынша іс-шараларды іске асыру</t>
  </si>
  <si>
    <t>2019 жылы 107,6 шқ. көшені пайдалануға беру және жақсы және қанағатты жағдайдағы көшелердің үлесін арттыру</t>
  </si>
  <si>
    <t>Автомобиль жолдарын, көшелерді және көпірлерді қанағатты жағдайға келтіру</t>
  </si>
  <si>
    <t>052 "Аудандардың (облыстық маңызы бар қалалардың) бюджеттеріне «Ауыл-Ел бесігі» жобасы шеңберінде ауылдық елді мекендердегі әлеуметтік және инженерлік инфрақұрылым бойынша іс-шараларды іске асыруға берілетін ағымдағы нысаналы трансферттер"</t>
  </si>
  <si>
    <t xml:space="preserve">«Келісілді»        
Нысаналы трансферт бөлетін жоғары
тұрған бюджеттің бюджеттік бағдарлама
әкімшісі басшысы       
__________________________________
(қолы, тегі, аты, әкесінің аты,)
20__ ж. «__» _______________ </t>
  </si>
  <si>
    <t>Бюджеттік бағдарлама әкімшісі басшысының 2018 ж. "14" желтоқсандағы  
№201 н/б бұйрығының 
10-қосымшасы</t>
  </si>
  <si>
    <t>Бюджеттік бағдарлама әкімшісі басшысының 2019 ж. "6" мамырдағы  
№164 н/б бұйрығының 
4-қосымшасы
Р. Ибрагимов _________________________</t>
  </si>
  <si>
    <t>`</t>
  </si>
  <si>
    <t>Бюджеттік бағдарлама әкімшісі басшысының 2019 ж. "5" шілдедегі  
№198 н/б бұйрығының 
3-қосымшасы</t>
  </si>
  <si>
    <t>Приложение 3
к приказу руководителя администратора бюджетной программы              
от "5" июля 2019 г. №198 н/б</t>
  </si>
  <si>
    <t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 195 бұйрығы;
5. "2019-2021 жылдарға арналған облыстық бюджет туралы" Түркістан облыстық мәслихатының 2019 жылғы 13 маусымдағы №38/405-VI шешімі;
6. "2019-2021 жылдарға арналған облыстық бюджет туралы" Түркістан облыстық мәслихатының шешімін іске асыру туралы" Түркістан облысы әкімдігінің 2019 жылғы 14 маусымдағы №141 қаулысы.</t>
  </si>
  <si>
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14-статьи);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
5. Решение Туркестанского областного маслихата от 13 июня 2019 года  №38/405-VI  "Об областном бюджете на 2019-2021 годы";
6. Постановление областного акимата №141 от 24 июня 2019 года "О реализации решения Туркестанского областного маслихата "Об областном бюджете на 2019-2021 годы". </t>
  </si>
  <si>
    <t>Бюджеттік бағдарлама әкімшісі басшысының 2019 ж. "5" шілдедегі  
№198 н/б бұйрығының 
5-қосымшасы</t>
  </si>
  <si>
    <t>Приложение 5
к приказу руководителя администратора бюджетной программы              
от "5" июля 2019 г. №198 н/б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</si>
  <si>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№195 бұйрығы;
5. "2019-2021 жылдарға арналған облыстық бюджет туралы" Түркістан облыстық мәслихатының 2019 жылғы 13 маусымдағы №38/405-VI шешімі;                                                                                                                                                                                                                                            6. "2019-2021 жылдарға арналған облыстық бюджет туралы" Түркістан облыстық мәслихатының шешімін іске асыру туралы" Түркістан облысы әкімдігінің 2019 жылғы 14 маусымдағы №141 қаулысы.                                                                                                                                                                            </t>
  </si>
  <si>
    <t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
5.Решение Туркестанского областного маслихата от 13 июня 2019 года  №38/405-VI  "Об областном бюджете на 2019-2021 годы";  6. Постановление областного акимата №141 от 24 июня 2019 года "О реализации решения Туркестанского областного маслихата "Об областном бюджете на 2019-2021 годы".</t>
  </si>
  <si>
    <t>М. С. Баимбетов - Заместитель руководителя управления</t>
  </si>
  <si>
    <t>Баимбетов М. С. - Басқарма басшысының орынбасары</t>
  </si>
  <si>
    <t>«Согласовано»         
Руководитель           
бюджетной программы вышестоящего   
бюджета, выделяющего целевые трансферты
_________________________________  
(подпись, фамилия, имя, отчество)   
«__» _________ 20__ года.</t>
  </si>
  <si>
    <t xml:space="preserve">Түркістан қаласының әуежайына инженерлік желілерді тарту. Автомобиль жолы (әуежайға баратын жол 0-ден 5-ке дейінгі шқ.)» </t>
  </si>
  <si>
    <t>"Подведение инженерных сетей к международному аэропорту (дорога к аэропорту с 0 км до 5 км)"</t>
  </si>
  <si>
    <t>Средний ремонт автомобильной дороги КХ-84 км 6-19  "Туркестан-Балтаколь" г. Туркестан ЮКО</t>
  </si>
  <si>
    <t>Средний ремонт автомобильной дороги КХ-58 "Туркестан-Балтаколь-Нуртас аул-Шорнак-Карнак-Кентау" км 0-27, 33-47 г. Туркестан ЮКО</t>
  </si>
  <si>
    <t>Средний ремонт автомобильной дороги КХ-92 "Арысь-Монтайтас" км 31-39,2 в г. Арысь Туркестанской области</t>
  </si>
  <si>
    <t>Средний ремонт автомобильной дороги  КХ-8 "граница Республики Узбекистан-Шардара-Арысь-Темирлан-р/д М32" км 111-147 в городе Арысь ЮКО</t>
  </si>
  <si>
    <t>Средний ремонт автомобильной дороги  КХ-8 "граница Республики Узбекистан-Шардара-Арысь-Темирлан-р/д М32" км 47-70 в Шардаринском районе ЮКО</t>
  </si>
  <si>
    <t>Средний ремонт автомобильной дороги  КХ-8 "граница Республики Узбекистан-Шардара-Арысь-Темирлан-р/д М32" км 25-47 в Шардаринском районе ЮКО</t>
  </si>
  <si>
    <t>Средний ремонт автомобильной дороги  КХ-8 "граница Республики Узбекистан-Шардара-Арысь-Темирлан-р/д М32" км 0-25 в Шардаринском районе ЮКО</t>
  </si>
  <si>
    <t>Средний ремонт автомобильной дороги  КХ-72 "Абай-Шардара" км 68-88 в Шардаринском районе ЮКО</t>
  </si>
  <si>
    <t>Средний ремонт а/д КХ-33"Коксайек-Узынарык-Диханколь" км 0-18,9 Толебийского района ЮКО (18,9 км)</t>
  </si>
  <si>
    <t>Средний ремонт автомобильной дороги КХ-54 "Сарыагаш-Тегисшиль-р/д А-15" км 0-13,1 в Сарыагашском районе ЮКО</t>
  </si>
  <si>
    <t xml:space="preserve">Средний ремонт автомобильной дороги КХ-51 "Сарыагаш-«Сарыагаш курорт»" км 0-18,8 в Сарыагашском районе ЮКО </t>
  </si>
  <si>
    <t xml:space="preserve">Средний ремонт а/д областного значения КХ-15 "Алтынтобе-Бадам-Боген-Тортколь" км 40-86,8 Ордабасинского района ЮКО </t>
  </si>
  <si>
    <t>Средний ремонт автомобильной дороги КХ-11 "Сарыагаш-Жылга-Султан Рабат" км 132-153 в Казыгуртском районе ЮКО</t>
  </si>
  <si>
    <t>Средний ремонт дороги КХ-29 "Шарапхана-Жанабазар-1 мамыр" км 22-42 Казыгуртского района ЮКО</t>
  </si>
  <si>
    <t>Средний ремонт  автодороги КХ-186 "Подъезд к с.Шарапхана", км 0-6,3 в Казыгуртском районе ЮКО (6,3 км)</t>
  </si>
  <si>
    <t>Средний ремонт автомобильной дороги КХ-17 "Бадам - Ордабасы - Акжар" км 16-31,3 в Казыгуртском районе ЮКО</t>
  </si>
  <si>
    <t>Средний ремонт автомобильной дороги КХ-49 "р/д А-2-Казыгурт-Кзылкия-Акжар-Дербисек-р/д А-2" км 12-30 в Казыгуртском районе ЮКО</t>
  </si>
  <si>
    <t>Средний ремонт автомобильной дороги КХ-49 "р/д А-2-Казыгурт-Кзылкия-Акжар-Дербисек-р/д А-2" км 0-12 в Казыгуртском районе ЮКО</t>
  </si>
  <si>
    <t>Средний ремонт автомобильной дороги областного значения КХ-2 "Уланбель-Созак-Екпенды" км. 557-603 Байдибекского района ЮКО</t>
  </si>
  <si>
    <t>Капитальный ремонт моста на автодороге КХ-84 "Туркестан-Балтаколь" км 12+950 в городе Туркестан ЮКО</t>
  </si>
  <si>
    <t>Капитальный ремонт автомобильной дороги областного значения КХ-8 "гр-ца.Узб.Шардара-Арысь-Темирлан-Р/Д М-32" км 237-252,6 Ордабасинском районе ЮКО</t>
  </si>
  <si>
    <t>Капитальный ремонт автомобильной дороги областного значения КХ-117 "Р/Д А-2-Лининабад-Утиртобе-а/д КХ-75" км 0-11,5 в Мактаральском районе</t>
  </si>
  <si>
    <t>Капитальный ремонт дороги КХ-29 "Шарапхана-Жанабазар-1 мамыр" км 0-16 Казыгуртского района ЮКО</t>
  </si>
  <si>
    <t>Капитальный ремонт автомобильной дороги областного значения КХ-2 "Уланбель-Созак-Екпенды" км. 645-675 Байдибекского района ЮКО</t>
  </si>
  <si>
    <t>Капитальный ремонт автомобильной дороги областного значения КХ-85 «р/д А-2 Актас-Рабат-р/д А2» км 0-30 Казыгуртского района ЮКО</t>
  </si>
  <si>
    <t>Улучшение качества автомобильных дорог областного значения</t>
  </si>
  <si>
    <t>028 "Реализация приоритетных проектов транспортной инфраструктуры"</t>
  </si>
  <si>
    <t>«Согласовано»         
Руководитель
бюджетной программы вышестоящего
бюджета, выделяющего целевые
трансферты
___________________________________  
(подпись, фамилия, имя, отчество)   
«__» _________ 20___ года.</t>
  </si>
  <si>
    <t>Түркістан қаласындағы КХ-84 "Түркістан-Балтакөл" автомобиль жолының 6-19 шақырым аралығын орташа жөндеу</t>
  </si>
  <si>
    <t>Түркістан қаласындағы КХ-58 "Түркістан-Балтакөл-Нұртас ауылы-Шорнақ-Қарнақ-Кентау""автомобиль жолының 0-27, 33-47 шақырым аралығын орташа жөндеу</t>
  </si>
  <si>
    <t xml:space="preserve">Арыс қаласындағы КХ-92 "Арысь-Монтайтас" 31-39,2 шқ автожолын орта жөндеу </t>
  </si>
  <si>
    <t>Арыс қаласындағы КХ-8 "Өзб.Респ.шекарасы-Шардара-Арыс-Темірлан-Р/Ж М32" автомобиль жолының 111-147 шақырым аралығын орташа жөндеу</t>
  </si>
  <si>
    <t>КХ-8 "Өзб.Респ.шекарасы-Шардара-Арыс-Темірлан-Р/Ж М32" автомобиль жолының 47-70 шақырым аралығын орташа жөндеу</t>
  </si>
  <si>
    <t>КХ-8 "Өзб.Респ.шекарасы-Шардара-Арыс-Темірлан-Р/Ж М32" автомобиль жолының 25-47 шақырым аралығын орташа жөндеу</t>
  </si>
  <si>
    <t>КХ-8 "Өзб.Респ.шекарасы-Шардара-Арыс-Темірлан-Р/Ж М32" автомобиль жолының 0-25 шақырым аралығын орташа жөндеу</t>
  </si>
  <si>
    <t xml:space="preserve"> КХ-72 "Абай-Шардара" автомобиль жолының 68-88 шақырым аралығын орташа жөндеу</t>
  </si>
  <si>
    <t>Төлеби ауд. (18,9 км) КХ-33 "Көксәйек-Ұзынарық-Диханкөл" 0-18,9 шқ автожолын орташа жөндеу</t>
  </si>
  <si>
    <t>Сарыағаш ауданындағы КХ-54 "Сарыағаш-Тегісшіл-р/д А-15" автомобиль жолының        0-13,1 шақырым аралығын орташа жөндеу</t>
  </si>
  <si>
    <t>Сарыағаш ауданындағы КХ-51 "Сарыағаш-"Сарыағаш курорт"" автомобиль жолының 0-18,8 шақырым аралығын орташа жөндеу</t>
  </si>
  <si>
    <t>Казыгурт ауд. КХ-11 "Сарыагаш-Жылга-Султан Рабат" 132-153 шқ автожолын орташа жөндеу</t>
  </si>
  <si>
    <t xml:space="preserve">Казыгурт ауд. КХ-29 "Шарапхана-Жанабазар-1 мамыр" 22-42 шқ автожолын орташа жөндеу </t>
  </si>
  <si>
    <t>Казыгурт ауд.(6,3км) КХ-186 "Подъезд к с.Шарапхана" 0-6,3 шқ автожолын орташа жөндеу.</t>
  </si>
  <si>
    <t>ОҚО Қазығұрт ауданындағы облыстық маңызы бар КХ-17 "Бадам - Ордабасы - Ақжар" а/ж 16-31,3 шқ. орташа жөндеу</t>
  </si>
  <si>
    <t>ОҚО Қазығұрт ауданындағы облыстық маңызы бар КХ-49 КХ-49 "р/ж А-2-Қазығұрт-Қзылқия-Ақжар-Дербісек-р/ж А-2" а/ж 12-30 шқ. орташа жөндеу</t>
  </si>
  <si>
    <t>ОҚО Қазығұрт ауданындағы облыстық маңызы бар КХ-49 КХ-49 "р/ж А-2-Қазығұрт-Қзылқия-Ақжар-Дербісек-р/ж А-2" а/ж 0-12 шқ. орташа жөндеу</t>
  </si>
  <si>
    <t>Бәйдібек ауд. КХ-2 "Ұланбел-Созақ-Екпінді" 557-603 шқ автожолын орташа жөндеу</t>
  </si>
  <si>
    <t>Түркістан қаласындағы КХ-84 "Түркістан-Балтакөл" автожолының 12+950 шқ көпірін күрделі жөндеу</t>
  </si>
  <si>
    <t xml:space="preserve"> КХ-8 "Өзбекстан шекарасы Шардара-Арыс-Темірлан-Р/ДМ-32" автомобиль жолының 237-252,6 шақырым аралығын күрделі жөндеу</t>
  </si>
  <si>
    <t xml:space="preserve"> КХ-117 "Р/Д А-2-Лининабад-Үтіртөбе-а/д КХ-75" автомобиль жолының  0-11,5 шақырым аралығын күрделі жөндеу</t>
  </si>
  <si>
    <t xml:space="preserve">Қазығұрт ауданы КХ-29 "Шарапхана-Жанабазар-1 мамыр" а/ж 0-16 шқ күрделі жөндеу </t>
  </si>
  <si>
    <t xml:space="preserve"> КХ-2 "Ұланбел-Созақ-Екпенді" автомобиль жолының  645-675 шақырым аралығын күрделі жөндеу</t>
  </si>
  <si>
    <t>Қазығұрт ауданы КХ-85 "А-2 р/ж-Актас-Рабат-А2 р/ж" обл маң бар а/ж 0-30 шқ күрделі жөндеу (софинансирование)</t>
  </si>
  <si>
    <t>Облыстық маңызы бар автомобиль жолдарын қанағатты жағдайға келтіру, жолдардың сапасын арттыру.</t>
  </si>
  <si>
    <t>028 "Көлiк инфрақұрылымының басым жобаларын іске асыру"</t>
  </si>
  <si>
    <t xml:space="preserve">Капитальный ремонт мостов </t>
  </si>
  <si>
    <t>Капитальный ремонт автомобильных дорог районного значения</t>
  </si>
  <si>
    <t xml:space="preserve">  </t>
  </si>
  <si>
    <t>Көпірлерді күрделі жөндеу</t>
  </si>
  <si>
    <t>Аудандвқ маңызы бар автомобиль жолдарын орташа жөндеу</t>
  </si>
  <si>
    <t>Аудандвқ маңызы бар автомобиль жолдарын күрделі жөндеу</t>
  </si>
  <si>
    <t>2022 жыл</t>
  </si>
  <si>
    <t>2022 год</t>
  </si>
  <si>
    <t>Жоба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</si>
  <si>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 195 бұйрығы;
</t>
  </si>
  <si>
    <t>Проект</t>
  </si>
  <si>
    <t>Бюджеттік бағдарлама әкімшісі басшысының **** ж. "*" желтоқсандағы  
№*** н/б бұйрығының 
*-қосымшасы</t>
  </si>
  <si>
    <t>Приложение *
к приказу руководителя администратора бюджетной программы              
от "*" декабря **** г. №*** н/б</t>
  </si>
  <si>
    <t>Бюджеттік бағдарлама әкімшісі басшысының 2019 ж. "*" ******  
№*** н/б бұйрығының 
2-қосымшасы
М. Баимбетов___________________</t>
  </si>
  <si>
    <t>Приложение 2
к приказу руководителя администратора бюджетной программы              
от "*" ***** 2019 г. №*** н/б
М. Баимбетов _______________________</t>
  </si>
  <si>
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14-статьи);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
</t>
  </si>
  <si>
    <t>км</t>
  </si>
  <si>
    <t>Содержание автодорог областного значения</t>
  </si>
  <si>
    <t xml:space="preserve">Разрaботка ПСД и сметной документации </t>
  </si>
  <si>
    <t>Средний ремонт труб</t>
  </si>
  <si>
    <t>Средний ремонт мостов</t>
  </si>
  <si>
    <t>Средний ремонт автомобильных дорог областного значение</t>
  </si>
  <si>
    <t>Средний ремонт автодороги КХ-32 "Карамурт-Саркырама" км 0-6,9 в Толебийском районе ЮКО</t>
  </si>
  <si>
    <t>Средний ремонт автодороги КХ-144 "подъезд к с. Мадени" км 0-5 в Толебийском районе ЮКО</t>
  </si>
  <si>
    <t>Средний ремонт дороги КХ-75 "Махталы-Амангелды-Атакент-Мырзакент" км 0-34,9 Махтааральского района ЮКО (34,9 км)</t>
  </si>
  <si>
    <t>Средний ремонт автодороги КХ-1 "Кошкарата-Жарыкбас-Бирлик" км 99-152,4 в районе Байдибек ЮКО (53,4 км)</t>
  </si>
  <si>
    <t>Капитальный ремонт автомобильной дороги областного значения КХ-84 "Туркестан-Балтаколь" км 19-45,1 в городе Туркестан ЮКО</t>
  </si>
  <si>
    <t>Капитальный ремонт автомобильной дороги областного значения КХ-8 "гр-ца Р.У. Шардара-Арысь-Темирлан-Р/Д М-32" км 206-219 г. Арыс ЮКО</t>
  </si>
  <si>
    <t>Капитальный ремонт автомобильной дороги КХ-82 "Шымкент-Коксайек-Сайрам" км 83,8-103,3 в Сайрамском районе ЮКО</t>
  </si>
  <si>
    <t>Капитальный ремонт автомобильной дороги КХ-83 "Шымкент-Сайрам-Карамурт" км 8-26,1 в Сайрамском районе ЮКО</t>
  </si>
  <si>
    <t>Проведение работ по содержанию автомобильных дорог и мостов областного значения. Разработка проектно-сметной и сметной документации</t>
  </si>
  <si>
    <t>Улучшение качества автомобильных дорог и мостов областного значения</t>
  </si>
  <si>
    <t>003 "Обеспечение функционирования автомобильных дорог"</t>
  </si>
  <si>
    <t>268 "Управление пассажирского транспорта и автомобильных дорог ЮКО"</t>
  </si>
  <si>
    <t>шқ</t>
  </si>
  <si>
    <t xml:space="preserve">Облыстық маңызы бар жолдарды  күтіп-ұстау </t>
  </si>
  <si>
    <t>ЖСҚ және сметалық құжаттамалар әзірлеу</t>
  </si>
  <si>
    <t>Трубаларды орташа жөндеу</t>
  </si>
  <si>
    <t>Көпірлерді орташа жөндеу</t>
  </si>
  <si>
    <t xml:space="preserve">Төлеби ауд. КХ-32 "Карамурт-Саркырама" 0-6,9 шқ автожолын орташа жөндеу </t>
  </si>
  <si>
    <t>Төлеби ауд. КХ-144 "Подъезд к с.Мадени" 0-5 шқ автожолын орташа жөндеу.</t>
  </si>
  <si>
    <t>Мақтарал аудандағы КХ-75 "Мақталы-Амангелді-Атакент-Мырзакент" шқ. 0-34,9 автомобиль жолдын орта жөндеу жұмысы(34,9шқ)</t>
  </si>
  <si>
    <t>Бәйдібек аудандағы КХ-1 "Қошқарата-Жарықбас-Бірлік" шқ.99-152,4 автомобиль жолдын орта жөндеу жұмысы (53,4 шқ)</t>
  </si>
  <si>
    <t xml:space="preserve">Түркістан қаласындағы КХ-84 "Түркістан-Балтакөл" автомобиль жолының 19-45,1 шақырым аралығын күрделі жөндеу </t>
  </si>
  <si>
    <t>Арыс қаласындағы  КХ-8 "Өзб.рес.шекарасы-Шардара-Арыс-Темирлан-Р/Д М-32" автомобиль жолының 206-219 шақырым аралығын күрделі жөндеу</t>
  </si>
  <si>
    <t>Сайрам ауданы КХ-82 "Шымкент-Көксәйек-Сайрам" а/ж 83,8-103,3 шқ күрделі жөндеу</t>
  </si>
  <si>
    <t>Сайрам ауданы КХ-83 "Шымкент -Сайрам -Қарамұрт" а/ж 8-26,1 шқ күрделі жөндеу</t>
  </si>
  <si>
    <t>Қазығұрт ауданы КХ-85 "А-2 р/ж-Актас-Рабат-А2 р/ж" обл маң бар а/ж 0-30 шқ күрделі жөндеу</t>
  </si>
  <si>
    <t>Облыстық маңызы бар автомобиль жолдары мен көпiрлерді жөндеу және күтіп ұстау. Жобалау-сметалық және сметалық құжаттамалар әзірлеу</t>
  </si>
  <si>
    <t>Облыстық маңызы бар автомобиль жолдарын және көпірлерін қанағатты жағдайға келтіру, жолдардың сапасын арттыру.</t>
  </si>
  <si>
    <t>003 "Автомобиль жолдарының жұмыс істеуін қамтамасыз ету"</t>
  </si>
  <si>
    <t>Сайрам ауданы КХ-37 "Шымкент-Кызыласкер-Туйетас" а/ж 6,15-24 шқ. аралығын күрделі жөндеу</t>
  </si>
  <si>
    <t>Түлкібас ауданы КХ-63 "Бадам-Шұбар-Жаскешу-Түлкібас" а/ж 83-92 шқ аралығын күрделі жөндеу</t>
  </si>
  <si>
    <t>Капитальный ремонт моста автомобильных дорог КХ-8 "граница Республика Узбекистан-Шардара-Арыс-Темирлан-М-32" км 231-500 Ордабасинского района</t>
  </si>
  <si>
    <t>Капитальный ремонт автомобильной дороги областного значения КХ-8 "гр-ца.Узб.Шардара-Арысь-Темирлан-Р/Д М-32" км 70-111 Шардаринском районе ЮКО</t>
  </si>
  <si>
    <t>Капитальный ремонт автомобильной дороги областного значения КХ-56 "гр-ца Области Жамбыл-Кумкент-Шолаккорган- Р/Д Р-31" км 279-312,1 в городе Туркестан ЮКО</t>
  </si>
  <si>
    <t>Ордабасы ауданы КХ-8  Өзбексан Респ. шегарасы-Шардара-Арыс-Темирлан-М-32" 231-500 шқ. аралығындағы көпірді күрделі жөндеу</t>
  </si>
  <si>
    <t>Шардара ауданы КХ-8 "Өзб. шегарасы.Шардара-Арысь-Темирлан-Р/Ж М-32"  70-111 шқ. аралығын күрделі жөндеу</t>
  </si>
  <si>
    <t>Түркістан қаласы КХ-56 "Жамбыл облысының шегарасы-Кумкент-Шолаккорган- Р/Ж Р-31"  279-312,1 шқ. аралығын күрделі жөндеу</t>
  </si>
  <si>
    <t>Капитальный ремонт а/д областного значения КХ-37 "Шымкент-Кызыласкер-Туйетас" 6,15-24 км Сайрамского района ЮКО</t>
  </si>
  <si>
    <t>Капитальный ремонт автомобильной дороги областного значения КХ-63 "Бадам-Шубар-Жаскешу-Тюлькубас" км 83-92 в Тюлькубасском районе</t>
  </si>
  <si>
    <t>Приложение 3
к приказу руководителя администратора бюджетной программы              
от "12" декабря 2019 г. №280 н/б
М. Баимбетов _______________________</t>
  </si>
  <si>
    <t>Бюджеттік бағдарлама әкімшісі басшысының 2019 ж. "12" желтоқсандағы  
№280 н/б бұйрығының 
3-қосымшасы
М. Баимбетов___________________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</si>
  <si>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 195 бұйрығы;
5. "2020-2022 жылдарға арналған облыстық бюджет туралы" Түркістан облыстық мәслихатының 2019 жылғы 9 желтоқсандағы              №44/472-VI шешімі;
6. "2020-2022 жылдарға арналған облыстық бюджет туралы" Түркістан облыстық мәслихатының шешімін іске асыру туралы" Түркістан облысы әкімдігінің 2019 жылғы 12 желтоқсандағы №285 қаулысы.    </t>
  </si>
  <si>
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14-статьи);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
5. Решение Туркестанского областного маслихата от 9 декабря 2019 года  №44/472-VI  "Об областном бюджете на 2020-2022 годы";
6. Постановление областного акимата №285 от 12 декабря 2019 года "О реализации решения Туркестанского областного маслихата "Об областном бюджете на 2020-2022 годы".            </t>
  </si>
  <si>
    <t>Бюджеттік бағдарлама әкімшісі басшысының 2019 ж. "12" желтоқсандағы  
№280 н/б бұйрығының 
4-қосымшасы
М. Баимбетов___________________</t>
  </si>
  <si>
    <t>Приложение 4
к приказу руководителя администратора бюджетной программы              
от "12" декабря 2019 г. №280 н/б
М. Баимбетов _______________________</t>
  </si>
  <si>
    <t>2020-2022 жылдарға арналған</t>
  </si>
  <si>
    <t>на 2020-2022 годы</t>
  </si>
  <si>
    <t>Проведение работ по капитальному, среднему ремонту автомобильных дорог, мостов районного значение и улицах населенных пунктов</t>
  </si>
  <si>
    <t>Улучшение качества улиц населенных пунктов, мостов и автомобильных дорог районного значения.</t>
  </si>
  <si>
    <t>113 "Целевые текущие трансферты из местных бюджетов"</t>
  </si>
  <si>
    <t>бірлік</t>
  </si>
  <si>
    <t>Автомобиль жолдарын орташа жөндеу</t>
  </si>
  <si>
    <t>Автомобиль жолдарын күрделі жөндеу</t>
  </si>
  <si>
    <t>Аудандық маңызы бар автомобиль жолдары, елді мекен көшелері мен көпiрлерге күрделi және орташа жөндеу жұмыстарын жүргiзу.</t>
  </si>
  <si>
    <t>Автомобиль жолдарын, көшелерді және көпірлердің қанағатты жағдайға келтіру, жолдардың сапасын арттыру.</t>
  </si>
  <si>
    <t>113 "Жергілікті бюджеттерден берілетін ағымдағы нысаналы трансферттер"</t>
  </si>
  <si>
    <t>Бюджеттік бағдарлама әкімшісі басшысының 2019 ж. "12" желтоқсандағы  
№280 н/б бұйрығының 
5-қосымшасы
М. Баимбетов___________________</t>
  </si>
  <si>
    <t>Приложение 5
к приказу руководителя администратора бюджетной программы              
от "12" декабря 2019 г. №280 н/б
М. Баимбетов _______________________</t>
  </si>
  <si>
    <t>Сайрам ауданы</t>
  </si>
  <si>
    <t>Сарыағаш ауданы</t>
  </si>
  <si>
    <t>Толеби ауданы</t>
  </si>
  <si>
    <t>Шардара ауданы</t>
  </si>
  <si>
    <t>Арыс қ.</t>
  </si>
  <si>
    <t>Кентау қ.</t>
  </si>
  <si>
    <t>Ремонт автомобильных дорог районного значения</t>
  </si>
  <si>
    <t>Сайрамский район</t>
  </si>
  <si>
    <t>Сарыагашский район</t>
  </si>
  <si>
    <t>Сузакский район</t>
  </si>
  <si>
    <t>Толебийский район</t>
  </si>
  <si>
    <t>Шардаринский район</t>
  </si>
  <si>
    <t>г. Арыс</t>
  </si>
  <si>
    <t>г. Кентау</t>
  </si>
  <si>
    <t>Түлкібас ауданы</t>
  </si>
  <si>
    <t>Тюлькубасский район</t>
  </si>
  <si>
    <t>Капитальный ремонт дорог</t>
  </si>
  <si>
    <t>Средний ремонт дорог</t>
  </si>
  <si>
    <t xml:space="preserve"> 2020 жылы 5,1 шқ. облыстық маңызы бар автомобиль жолдарын пайдалануға беру және аумақтық даму бағадрламасында көзделген «жақсы және қанағатты жағдайдағы облыстық және аудандық маңызы бар автомобиль жолдарының үлесін – 77,6%» жеткізу жоспарлануда</t>
  </si>
  <si>
    <t xml:space="preserve">В 2020 году будет сдано в эксплуатацию 5,1 км. автомобильных дорог областного значения и сдать в эксплуатацию планируется достичь показателя «хорошее и удовлетворительное состояние автомобильных дорог областного и районного значения – 77,6%» предусмотренного в рамках программы регионального развития     
</t>
  </si>
  <si>
    <t>2019 жылы 9,3 шқ. облыстық маңызы бар автомобиль жолдарын пайдалануға беру және аумақтық даму бағадрламасында көзделген жақсы және қанағатты жағдайдағы облыстық және аудандық маңызы бар автомобиль жолдарының үлесін – 77,6%» жеткізу жоспарлануда</t>
  </si>
  <si>
    <t>В 2019 году будет сдано в эксплуатацию 9,3 км. автомобильных дорог областного значения и планируется достичь показателя «хорошее и удовлетворительное состояние автомобильных дорог областного и районного значения – 77,6%» предусмотренного в рамках программы регионального развития</t>
  </si>
  <si>
    <t>Бюджеттік бағдарлама әкімшісі басшысының 2020 ж. "27" ақпандағы  
№25 н/б бұйрығының 
5-қосымшасы
М. Баимбетов___________________</t>
  </si>
  <si>
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
5. Решение Туркестанского областного маслихата от 21 февраля 2020 года  №46/490-IV  "Об областном бюджете на 2020-2022 годы";
6. Постановление областного акимата №37 от 25 февраля 2020 года "О реализации решения Туркестанского областного маслихата "Об областном бюджете на 2020-2022 годы".     </t>
  </si>
  <si>
    <t>Строительство восточного обхода города Туркестан (30 км)</t>
  </si>
  <si>
    <t>единица</t>
  </si>
  <si>
    <t>бюджетная программа развитя</t>
  </si>
  <si>
    <t>текущая/развитие</t>
  </si>
  <si>
    <t>индивидуальная бюджетная программа</t>
  </si>
  <si>
    <t>осуществление государственных функций, полномочий и окозание вытекающих из них государственных услуг</t>
  </si>
  <si>
    <t>областная</t>
  </si>
  <si>
    <t xml:space="preserve">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                                                                                                       Постановление областного акимата №255 от 6 ноября 2019 года "О реализации решения Туркестанского областного маслихата "Об областном бюджете на 2019-2021 годы". </t>
  </si>
  <si>
    <t>"108 Разработка или корректировка, а также проведение необходимых экспертиз технико-экономических обоснований бюджетных инвестиционных проектов и конкурсных документаций проектов государственно-частного партнерства, концессионных проектов, консультативное сопровождение проектов государственно-частного партнерства и концессионных проектов"</t>
  </si>
  <si>
    <t>268 Управление пассажирского транспорта и автомобильных дорог  Туркестанской области</t>
  </si>
  <si>
    <t xml:space="preserve"> БЮДЖЕТНАЯ ПРОГРАММА</t>
  </si>
  <si>
    <t>Түркістан қаласының шығыс айналма жолының құрылысы (30 шқ.)</t>
  </si>
  <si>
    <t>даму бюджеттік бағдарламма</t>
  </si>
  <si>
    <t>жеке бюджеттік бағдарлама</t>
  </si>
  <si>
    <t>мемлекеттік функцияларды, өкілеттіктерді жүзеге асыру және олардан туындайтын мемлекеттік қызметтер көрсету</t>
  </si>
  <si>
    <t>облыстық</t>
  </si>
  <si>
    <t>Баимбетов М.С. - Басқарма басшысының орынбасары</t>
  </si>
  <si>
    <t>"108 Бюджеттік инвестициялық жобалардың техникалық-экономикалық негіздемелерін және мемлекеттік-жекешелік әріптестік жобалардың, оның ішінде концессиялық жобалардың конкурстық құжаттамаларын әзірлеу немесе түзету, сондай-ақ қажетті сараптамаларын жүргізу, мемлекеттік-жекешелік әріптестік жобаларды, оның ішінде концессиялық жобаларды консультациялық сүйемелдеу"</t>
  </si>
  <si>
    <t xml:space="preserve">                                           БЮДЖЕТТІК  БАҒДАРЛАМА</t>
  </si>
  <si>
    <t>Бюджеттік бағдарлама әкімшісі басшысының 2019 ж. "12" желтоқсандағы  
№280 н/б бұйрығының 
9-қосымшасы
М. Баимбетов___________________</t>
  </si>
  <si>
    <t>Бюджеттік бағдарлама әкімшісі басшысының 2020 ж. "27" ақпандағы  
№25 н/б бұйрығының 
6-қосымшасы
М. Баимбетов___________________</t>
  </si>
  <si>
    <t>Приложение 9
к приказу руководителя администратора бюджетной программы              
от "12" декабря 2019 г. №280 н/б
М. Баимбетов _______________________</t>
  </si>
  <si>
    <t>Приложение 6
к приказу руководителя администратора бюджетной программы              
от "27" февраля 2020 г. №25 н/б
М. Баимбетов _______________________</t>
  </si>
  <si>
    <t>киллометр</t>
  </si>
  <si>
    <t xml:space="preserve">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№195 бұйрығы;
  "2020-2022 жылдарға арналған облыстық бюджет туралы" Түркістан облыстық мәслихатының шешімін іске асыру туралы" Түркістан облысы әкімдігінің 2020 жылғы 22 қаңтардағы  №9 қаулысы.                                                                                                                                                                         </t>
  </si>
  <si>
    <r>
      <t xml:space="preserve">бюджеттік бағдарламаның мақсаты: </t>
    </r>
    <r>
      <rPr>
        <u/>
        <sz val="11"/>
        <rFont val="Times New Roman"/>
        <family val="1"/>
        <charset val="204"/>
      </rPr>
      <t>МЖӘ жобасын сүйемелдеу</t>
    </r>
  </si>
  <si>
    <t>МЖӘ жобасын сүйемелдеу</t>
  </si>
  <si>
    <t>Сопровождение проекта ГЧП</t>
  </si>
  <si>
    <r>
      <rPr>
        <b/>
        <sz val="12"/>
        <color indexed="8"/>
        <rFont val="Times New Roman"/>
        <family val="1"/>
        <charset val="204"/>
      </rPr>
      <t>Цель бюджетной программы:</t>
    </r>
    <r>
      <rPr>
        <sz val="12"/>
        <color indexed="8"/>
        <rFont val="Times New Roman"/>
        <family val="1"/>
        <charset val="204"/>
      </rPr>
      <t xml:space="preserve"> </t>
    </r>
    <r>
      <rPr>
        <u/>
        <sz val="12"/>
        <color indexed="8"/>
        <rFont val="Times New Roman"/>
        <family val="1"/>
        <charset val="204"/>
      </rPr>
      <t>Сопровождение проекта ГЧП</t>
    </r>
  </si>
  <si>
    <t>шақырымы</t>
  </si>
  <si>
    <t>Өзгелері</t>
  </si>
  <si>
    <t>Прочие</t>
  </si>
  <si>
    <r>
      <t>бюджеттiк бағдарламаның түпкілікті нәтижелері:</t>
    </r>
    <r>
      <rPr>
        <b/>
        <u/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>2020 жылы 1 МЖӘ жобасын сүйемелдеу</t>
    </r>
  </si>
  <si>
    <r>
      <t xml:space="preserve">бюджеттік бағдарламаның сипаттамасы (негіздемесі): </t>
    </r>
    <r>
      <rPr>
        <u/>
        <sz val="11"/>
        <rFont val="Times New Roman"/>
        <family val="1"/>
        <charset val="204"/>
      </rPr>
      <t>МЖӘ жобасын сүйемелдеу</t>
    </r>
  </si>
  <si>
    <r>
      <rPr>
        <b/>
        <sz val="12"/>
        <color indexed="8"/>
        <rFont val="Times New Roman"/>
        <family val="1"/>
        <charset val="204"/>
      </rPr>
      <t>Описание (обоснование) бюджетной программы</t>
    </r>
    <r>
      <rPr>
        <sz val="12"/>
        <color indexed="8"/>
        <rFont val="Times New Roman"/>
        <family val="1"/>
        <charset val="204"/>
      </rPr>
      <t xml:space="preserve"> </t>
    </r>
    <r>
      <rPr>
        <u/>
        <sz val="12"/>
        <color indexed="8"/>
        <rFont val="Times New Roman"/>
        <family val="1"/>
        <charset val="204"/>
      </rPr>
      <t>сопровождение проекта ГЧП</t>
    </r>
  </si>
  <si>
    <t>қума метр</t>
  </si>
  <si>
    <t>погонный метр</t>
  </si>
  <si>
    <r>
      <t xml:space="preserve">Задача бюджетной программы (конечный результат): </t>
    </r>
    <r>
      <rPr>
        <u/>
        <sz val="12"/>
        <color indexed="8"/>
        <rFont val="Times New Roman"/>
        <family val="1"/>
        <charset val="204"/>
      </rPr>
      <t>2020 году сопровождение 1 проекта ГЧП</t>
    </r>
  </si>
  <si>
    <t xml:space="preserve">Средний ремонт автомобильной дороги КХ-3 "Коксайек-Аксу-Шаян-Мынбулак-Р/д М-32" км 3-25+500 в Сайрамском районе Туркестанской области </t>
  </si>
  <si>
    <t xml:space="preserve">Сайрам ауданындағы  КХ-3 "Коксайек-Аксу-Шаян-Мынбулак-Р/д М-32"  3-25+500 шқ. аралығын орташа жөндеу </t>
  </si>
  <si>
    <t>Жетісай ауданы</t>
  </si>
  <si>
    <t>Түркістан қ.</t>
  </si>
  <si>
    <t>Жетисайский район</t>
  </si>
  <si>
    <t>г. Туркестан</t>
  </si>
  <si>
    <t>Сайрам ауданындағы КХ-82 "Шымкент-Көксәйек-Сайрам" а/ж 92+800 шқ.көпірді күрделі жөндеу</t>
  </si>
  <si>
    <t>«Түркістан-Балтакөл» КХ-84 автомобиль жолының 19-45,1 шақырымын күрделі жөндеу»</t>
  </si>
  <si>
    <t>Түркістан облысы Мақтаарал ауданы КХ-80 "Ынталы-Фирауси" а/ж 4-8.7 шқ аралығын орташа жөндеу</t>
  </si>
  <si>
    <t>Түркістан облысы Мақтаарал ауданы КХ-78 "Атакент-Есентаев" а/ж 0-16 шқ аралығын орташа жөндеу</t>
  </si>
  <si>
    <t>Түркістан облысы Мақтаарал ауданы КХ-164 "Үлгілі-Таубай-А15" а/ж 0-6.9 шқ аралығын орташа жөндеу</t>
  </si>
  <si>
    <t>Түркістан облысы Мақтаарал ауданы КХ-86 "Жетісай-Мақталы" а/ж 0-16.9 шқ аралығын орташа жөндеу</t>
  </si>
  <si>
    <t xml:space="preserve">Түркістан облысы, Созақ ауданындағы КХ-189 «а/ж КХ-2-Жантас» автомобиль жолының 0-24+635 шақырымына орташа жөндеу </t>
  </si>
  <si>
    <t>Түркістан облысы, Кентау қаласы КХ-190 "Кентау-Түркістан-Төрткүл" а/ж 7-26 шқ аралығын орташа өндеу</t>
  </si>
  <si>
    <t xml:space="preserve">Автомобиль жолдарын жөндеу жұмыстарының сапасына сараптама жүргізу </t>
  </si>
  <si>
    <t>Капитальный ремонт моста на автомобильной дороге КХ-82 "Шымкент-Коксайек-Сайрам" км 92+800 Сайрамского района ЮКО</t>
  </si>
  <si>
    <t>Средний ремонт автомобильной дороги КХ-80 "Ынталы-Фирдоуси" км 4-8+700 в Мактааральском районе Туркестанской области.</t>
  </si>
  <si>
    <t>Средний ремонт автомобильной дороги КХ-78 "Атакент-Кенесшил-Есентаев" км 0-16 в Мактааральском районе Туркестанской области.</t>
  </si>
  <si>
    <t>Средний ремонт автомобильной дороги КХ-164 "Улгили-Таубай ата-А-15" км 0-6,9 в Мактааральском районе Туркестанской области.</t>
  </si>
  <si>
    <t>Средний ремонт автомобильной дороги КХ-86 "Жетысай-Макталы" км 0-19+900 в Мактааральском районе Туркестанской области</t>
  </si>
  <si>
    <t>Средний ремонт автомобильной дороги КХ-189 "а/д КХ-2-Жанатас" км 0-24+635 в Сузакском районе Туркестанской области.</t>
  </si>
  <si>
    <t xml:space="preserve">Средний ремонт автомобильной дороги КХ-190 "Кентау-Туркестан-Шаульдер-Тортколь" км 7-26 в г. Кентау Туркестканской области </t>
  </si>
  <si>
    <t>Для реализации мероприятий по проведению экспертизы качества работ автомобильных дорог</t>
  </si>
  <si>
    <t xml:space="preserve">102 Қазақстан Республикасы Үкіметінің төтенше резерві есебінен іс-шаралар өткізуге арналған мемлекеттік басқарудың басқа деңгейлеріне берілетін трансферттер 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</si>
  <si>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№195 бұйрығы.                                                                                                                                                               5. "2020-2022 жылдарға арналған облыстық бюджет туралы" Түркістан облыстық мәслихатының шешімін іске асыру туралы" Түркістан облысы әкімдігінің 2020 жылғы 18 мамырдағы №122 қаулысы.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</si>
  <si>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Қазақстан Республикасы Үкіметінің төтенше резерві есебінен қаржы беру</t>
  </si>
  <si>
    <t>Төтенше жағдай салдарынан бұзылған нысандарды қалпына келтіру</t>
  </si>
  <si>
    <t xml:space="preserve">2020 жылы 17,8 шқ. немесе 17 нысанды пайдалануға беру болып табылады. </t>
  </si>
  <si>
    <t>Елді мекен көшелеріне орташа жөндеу жұмыстарын жүргiзу.</t>
  </si>
  <si>
    <t>Автомобиль жолдары мен елді мекен көшелерін орташа жөндеу</t>
  </si>
  <si>
    <t>Бағдаршам орнату</t>
  </si>
  <si>
    <t>Елді-мекен көшелерін күрделі жөндеу</t>
  </si>
  <si>
    <t>Елді мекен көшелерін ағымдағы жөндеу</t>
  </si>
  <si>
    <t>Елді-мекен көшелерін орташа жөндеу</t>
  </si>
  <si>
    <t xml:space="preserve">   </t>
  </si>
  <si>
    <t>102 Трансферты другим уровеням государсвенного управления на проведение мероприятий за счет чрезвычайного резерв Правительства Республики Казахстан</t>
  </si>
  <si>
    <t xml:space="preserve">М. С. Баимбетов - Заместитель руководителя управления  
</t>
  </si>
  <si>
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содержанию".                                                                                                                                                                                                       5. Постановление областного акимата №122 от 18 мая 2020 года "О реализации решения Туркестанского областного маслихата "Об областном бюджете на 2020-2022 годы".                                                                                                                                                                                                                                               </t>
  </si>
  <si>
    <t>Финансирование за счет средств чрезвычайного резерва Правительства Республики Казахстан</t>
  </si>
  <si>
    <t xml:space="preserve">
Восстановление объектов, поврежденных в результате чрезвычайной ситуации</t>
  </si>
  <si>
    <t xml:space="preserve">Сдать в эксплуатацию 17,8 км. или 17 объекта в 2020 году. </t>
  </si>
  <si>
    <t>Проведение среднего ремонта улиц населенных пунктов.</t>
  </si>
  <si>
    <t>Капитальный ремонт дорог и улиц населенных пунктов</t>
  </si>
  <si>
    <t>Капитальный ремонт мостов</t>
  </si>
  <si>
    <t>Установка светафоров</t>
  </si>
  <si>
    <t>Капитальный ремонт улиц населенных пунктов</t>
  </si>
  <si>
    <t>Средний ремонт улиц населенных пунктов</t>
  </si>
  <si>
    <t>Бюджеттік бағдарлама әкімшісі басшысының 2019 ж. "12" желтоқсандағы  
№280 н/б бұйрығының 
12-қосымшасы
М. Баимбетов___________________</t>
  </si>
  <si>
    <t>Приложение 12
к приказу руководителя администратора бюджетной программы              
от "12" декабря 2019 г. №280 н/б
М. Баимбетов _______________________</t>
  </si>
  <si>
    <t>Приложение 4
к приказу руководителя администратора бюджетной программы              
от "22"  мая 2020 г. №54 н/б
                                                                    М. Баимбетов _______________________</t>
  </si>
  <si>
    <t>Бюджеттік бағдарлама әкімшісі басшысының 2020 ж. "22" мамырдағы  
№54 н/б бұйрығының 
4-қосымшасы
М. Баимбетов___________________</t>
  </si>
  <si>
    <t>Бюджеттік бағдарлама әкімшісі басшысының 2020 ж. "27" ақпандағы  
№25 н/б бұйрығының 
1-қосымшасы
М. Баимбетов___________________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</si>
  <si>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 195 бұйрығы;
5. "2020-2022 жылдарға арналған облыстық бюджет туралы" Түркістан облыстық мәслихатының 2020 жылғы 21 ақпандағы №46/490-VI шешімі;
6. "2020-2022 жылдарға арналған облыстық бюджет туралы" Түркістан облыстық мәслихатының шешімін іске асыру туралы" Түркістан облысы әкімдігінің 2020 жылғы 25 ақпандағы №37 қаулысы.      </t>
  </si>
  <si>
    <t>Приложение 1
к приказу руководителя администратора бюджетной программы              
от "27" февраля 2020 г. №25 н/б
М. Баимбетов _______________________</t>
  </si>
  <si>
    <t>Бюджеттік бағдарлама әкімшісі басшысының 2020 ж. "21" тамыздағы  
№84 н/б бұйрығының 
3-қосымшасы
М. Баимбетов___________________</t>
  </si>
  <si>
    <t>Приложение 3
к приказу руководителя администратора бюджетной программы              
от "21" августа 2020 г. №84 н/б
М. Баимбетов _______________________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</si>
  <si>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 195 бұйрығы;
5. "2020-2022 жылдарға арналған облыстық бюджет туралы" Түркістан облыстық мәслихатының 2020 жылғы 21 тамыздағы №51/531-VI шешімі;
6. "2020-2022 жылдарға арналған облыстық бюджет туралы" Түркістан облыстық мәслихатының шешімін іске асыру туралы" Түркістан облысы әкімдігінің 2020 жылғы 24 тамыздағы №172 қаулысы.      </t>
  </si>
  <si>
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                                                 5. Решение Туркестанского областного маслихата от 21 августа 2020 года  №51/531- VI  "Об областном бюджете на 2020-2022 годы";
6. Постановление областного акимата №172 от 24 августа 2020 года "О реализации решения Туркестанского областного маслихата "Об областном бюджете на 2020-2022 годы".     
</t>
  </si>
  <si>
    <t>2020 жылы 147,0 шқ. облыстық маңызы бар автомобиль жолдарын пайдалануға беру және аумақтық даму бағадрламасында көзделген жақсы және қанағатты жағдайдағы облыстық және аудандық маңызы бар автомобиль жолдарының үлесін – 77,6%» жеткізу жоспарлануда</t>
  </si>
  <si>
    <t>В 2020 году будет сдано в эксплуатацию 147,0 км. автомобильных дорог областного значения и планируется достичь показателя «хорошее и удовлетворительное состояние автомобильных дорог областного и районного значения – 77,6%» предусмотренного в рамках программы регионального развития</t>
  </si>
  <si>
    <t xml:space="preserve">268 "Түркістан облысының жолаушылар көлігі және автомобиль жолдары басқармасы"                                                   </t>
  </si>
  <si>
    <t xml:space="preserve">ОҚО Шардара ауданы  КХ-72 "Абай-Шардара" 68-88 шқ. аралығын орташа жөндеу  </t>
  </si>
  <si>
    <t xml:space="preserve">ОҚО Ордабасы ауданы  КХ-15 "Алтынтөбе-Бадам-Бөген-Төрткүл" автомобиль жолының 40-86,8 шқ. аралығын орташа жөндеу  </t>
  </si>
  <si>
    <t>2021-2023 жылдарға арналған</t>
  </si>
  <si>
    <t>2023 жыл</t>
  </si>
  <si>
    <t>на 2021-2023 годы</t>
  </si>
  <si>
    <t>2023 год</t>
  </si>
  <si>
    <t xml:space="preserve">Капитальный ремонт моста на автомобильной дороге КХ-24 "Отырар-ст. Темир" км 5+900 в Отырарском районе Туркестанской области </t>
  </si>
  <si>
    <t xml:space="preserve">"ОҚО, Отырар ауданыңың КХ-24 "Отырар-Темір станциясы" автомобиль жолының 5+900 км көпірін күрделі жөндеу" </t>
  </si>
  <si>
    <t>Бюджеттік бағдарламаларды (кіші бағдарламаларды) әзірлеу және бекіту (қайта бекіту) қағидалары және олардың                             мазмұнына қойылатын талаптардың                       2-қосымшасы</t>
  </si>
  <si>
    <t>Приложение 2                                                          к Правилам разработки и                      утверждения (переутверждения)              бюджетных программ (подпрограмм) и требованиям к их содержанию</t>
  </si>
  <si>
    <t>Бюджеттік бағдарлама әкімшісі басшысының 2020 ж. "21" желтоқсандағы  
№ 132 н/б бұйрығының 
5-қосымшасы 
_____________ Р. Ибрагимов</t>
  </si>
  <si>
    <t>Приложение 2                                                                                 к Правилам разработки и утверждения (переутверждения) бюджетных программ (подпрограмм) и требованиям к их содержанию</t>
  </si>
  <si>
    <t>Приложение 5
к приказу руководителя администратора бюджетной программы              
от "21" декабря 2020 г. №132 н/б
 ___________________ Р. Ибрагимов</t>
  </si>
  <si>
    <t xml:space="preserve">Бюджеттік бағдарламаларды (кіші бағдарламаларды) әзірлеу және бекіту (қайта бекіту) қағидалары және олардың мазмұнына қойылатын талаптардың                                                        2-қосымшасы                            </t>
  </si>
  <si>
    <t>2021 жылы 126,3 шқ. облыстық маңызы бар автомобиль жолдарын пайдалануға беру және аумақтық даму бағадрламасында көзделген жақсы және қанағатты жағдайдағы облыстық және аудандық маңызы бар автомобиль жолдарының үлесін – 81,4%» жеткізу жоспарлануда</t>
  </si>
  <si>
    <t>В 2021 году будет сдано в эксплуатацию 126,3 км автомобильных дорог областного значения и планируется достичь показателя «хорошее и удовлетворительное состояние автомобильных дорог областного и районного значения – 81,4%» предусмотренного в рамках программы регионального развития</t>
  </si>
  <si>
    <t>Бюджеттік бағдарламаларды (кіші бағдарламаларды) әзірлеу және бекіту (қайта бекіту) қағидалары және олардың мазмұнына қойылатын талаптардың                                                                        2-қосымшасы</t>
  </si>
  <si>
    <t>Түркістан облысы Қазығұрт ауданындағы КХ-48 "Қазығұрт-Тұрбат" автомобиль жолының 0-21+100 шқ. орташа жөндеу</t>
  </si>
  <si>
    <t>Түркістан облысы Қазығұрт ауданындағы КХ-45 "Айнатас-Қақпақ" а/ж 0-17,6 шқ.орташа жөндеу</t>
  </si>
  <si>
    <t>Түркістан облысы Ордабасы ауданындағы КХ-16 "Темірлан-Қызылсеңгір" автомобиль жолының 0-15 шқ. орташа жөндеу</t>
  </si>
  <si>
    <t>"Түркістан облысының Ордабасы ауданында КХ-18 "М-32 р/ж Қайнар-Ұялыжар-Теспе" 0-15,4 шқ. облыстық маңызы бар автомобиль жолын орташа жөндеу"</t>
  </si>
  <si>
    <t>"Түркістан облысының Ордабасы ауданында КХ-63 "Бадам-Шұбар-Аққойлы-Құтарыс-Қарабұлақ-Түлкібас" 0-38 шқ. облыстық маңызы бар автомобиль жолын орташа жөндеу"</t>
  </si>
  <si>
    <t>Түркістан облысы Отырар ауданындағы КХ-105 "Р-31 Кентау-Түркістан-Арыстанбаб-Шәуілдір-Төрткүл-Талапты (Отырар қалашығы)" автомобиль жолының 0-16+900 шқ. орташа жөндеу</t>
  </si>
  <si>
    <t>Түркістан облысы Келес ауданындағы КХ-21 "Қошқар-ата-Бесқұбыр-Жамбыл-Жүзімдік-Жаңадәуір-А-15" автомобиль жолының 26-40+150 шқ. орташа жөндеу</t>
  </si>
  <si>
    <t xml:space="preserve">Түркістан облысы Төлеби ауданы КХ-170 «"Біркөлік" санаториясына кіреберіс жол» автомобиль жолының 0-6,2 шақырым 
аралығын орташа жөндеу
</t>
  </si>
  <si>
    <t>Түркістан облысы Кентау қ. КХ-56 "Жамбыл обл. шекарасы-Құмкент-Шолаққорған-Ашысай-Р-31" автомобиль жолының 76-91 шқ. орташа жөндеу</t>
  </si>
  <si>
    <t>Средний ремонт автомобильной дороги КХ-48 "Казыгурт-Турбат" км 0-21+100 в Казыгуртском районе Туркестанской области.</t>
  </si>
  <si>
    <t>Средний ремонт автомобильной дороги КХ-45 "Айнатас-Какпак" км 0-17,6 в Казыгуртском районе Туркестанской области</t>
  </si>
  <si>
    <t xml:space="preserve">Средний ремонт автомобильной дороги КХ-16 "Темирлан-Кызылсенгир" км 0-15 в Ордабасинском районе Туркестанской области. </t>
  </si>
  <si>
    <t>Средний ремонт автомобильной дороги областного значения
КХ-18 «М-32-Кайнар-Уялыжар-Теспе» км 0-15,4 расположен в
Ордабасинском районе Туркестанской области.</t>
  </si>
  <si>
    <t>Средний ремонт автомобильной дороги областного значения
КХ-63 «Бадам-Шубар-Аккойлы-Кутарыс-Карабулак-Тюлькубас» км 0-38 в Ордабасинском районе Туркестанской области.</t>
  </si>
  <si>
    <t xml:space="preserve">Средний ремонт автомобильной дороги КХ-105 "Р-31 Кентау-Туркестан-Арыстанбаб-Шаульдер-Торткол-Талапты (Отырар калашыгы)" км 0-16+900 в Отырарском районе Туркестанской области. </t>
  </si>
  <si>
    <t xml:space="preserve">Средний ремонт автомобильной дороги КХ-21 "Кошкар-ата-Бескубыр-Жамбыл-Жузимдик-Жанадауир-А-15" км 26-40+150 в Келесском районе Туркестанской области. </t>
  </si>
  <si>
    <t xml:space="preserve">Средний ремонт автомобильной дороги КХ-170 "а/д КХ-82 -п. к санаторию Бургулюк" км 0-6,2 в Толебийском районе Туркестанской области. </t>
  </si>
  <si>
    <t xml:space="preserve">Средний ремонт автомобильной дороги КХ-56 "Граница Жамбылской обл.-Кумкент-Шолаккорган-Ашысай-Р-31" км 76-91 в г.Кентау Туркестанской области. </t>
  </si>
  <si>
    <t>Түркістан облысы Бәйдібек ауданындағы КХ-7 "Екпінді-Шалдар-Сарқырама-Кеңес-Бірлік" автомобиль жолының 0-36 шқ. орташа жөндеу</t>
  </si>
  <si>
    <t>Түркістан облысы Отырар ауданындағы КХ-10 "Шәуілдір-Көксарай-Байырқұм" автомобиль жолының 0-25+250 шқ. орташа жөндеу</t>
  </si>
  <si>
    <t>Түркістан облысы Түлкібас ауданындағы КХ-71 "А-2 р/ж-Кершетас-Келтемашат-Даубаба" автомобиль жолының 0-26+200 шқ. орташа жөндеу</t>
  </si>
  <si>
    <t>Түркістан облысы Кентау қ. КХ-58 "Түркістан-Балтакөл-Нұртасауыл-Шорнақ-Қарнақ-Кентау" автомобиль жолының 47-85,7 шқ. орташа жөндеу</t>
  </si>
  <si>
    <t>Түркістан облысы Арыс қаласындағы КХ-92 "Арыс-Монтайтас" автомобиль жолының 0-31 шқ. орташа жөндеу</t>
  </si>
  <si>
    <t xml:space="preserve">Средний ремонт автомобильной дороги КХ-7 "Екпинди-Шалдар-Саркырама-Кенес-Бирлик" км 0-36 в Байдибекском районе Туркестанской области. </t>
  </si>
  <si>
    <t xml:space="preserve">Средний ремонт автомобильной дороги КХ-10 "Шаульдер-Коксарай-Байыркум" км 0-25+250 в Отырарском районе Туркестанской области. </t>
  </si>
  <si>
    <t xml:space="preserve">Средний ремонт автомобильной дороги КХ-71 "р/д А-2-Кершетас-Келтемашат-Даубаба" км 0-26+200 в Тюлькубасском районе Туркестанской области. </t>
  </si>
  <si>
    <t xml:space="preserve">Средний ремонт автомобильной дороги КХ-58 "Туркестан-Балтакол-Нуртасауыл-Шорнак-Карнак-Кентау" км 47-85,7 в г. Кентау Туркестанской области. </t>
  </si>
  <si>
    <t xml:space="preserve">Средний ремонт автомобильной дороги КХ-92 "Арысь-Монтайтас" км 0-31 в г. Арыс Туркестанской области. </t>
  </si>
  <si>
    <t xml:space="preserve">Республикалық бюджеттен бөлінетін трансферттер есебінен 
</t>
  </si>
  <si>
    <t>Қазақстан Республикасының Ұлттық қорынан берілетін нысаналы трансферт есебінен</t>
  </si>
  <si>
    <t xml:space="preserve">Жергілікті бюджет қаражаты есебінен
</t>
  </si>
  <si>
    <t>Республикалық бюджеттен көлік және коммуникацияға берілетін
субвенциялар есебінен</t>
  </si>
  <si>
    <t>053 "Республикалық бюджеттен көлік және коммуникацияға берілетін
субвенциялар есебінен"</t>
  </si>
  <si>
    <t>За счет целегово трансферта из Национального фонда Республики Казахстан</t>
  </si>
  <si>
    <t>За счет субвенций из республиканского бюджета на транспорт и коммуникации</t>
  </si>
  <si>
    <t>032 "За счет целегово трансферта из Национального фонда Республики Казахстан"</t>
  </si>
  <si>
    <t>053 "За счет субвенций из республиканского бюджета на транспорт и коммуникации"</t>
  </si>
  <si>
    <t>053 "За счет субвенций из республиканского бюджета на транспорт и
коммуникации"</t>
  </si>
  <si>
    <t>Республикалық бюджеттен көлік және коммуникацияға берілетін субвенциялар есебінен</t>
  </si>
  <si>
    <t>032 "Қазақстан Республикасының Ұлттық қорынан берілетін нысаналы трансферт есебінен"</t>
  </si>
  <si>
    <t>053 "Республикалық бюджеттен көлік және коммуникацияға берілетін субвенциялар есебінен"</t>
  </si>
  <si>
    <t>«Согласовано»         
Руководитель
бюджетной программы вышестоящего
бюджета, выделяющего целевые
трансферты
_________________________________  
(подпись, фамилия, имя, отчество)   
«__» _________ 20___ года.</t>
  </si>
  <si>
    <t>Бюджеттік бағдарламаларды (кіші бағдарламаларды) әзірлеу және бекіту (қайта бекіту) қағидалары және олардың                             мазмұнына қойылатын талаптардың
2-қосымшасы</t>
  </si>
  <si>
    <t>Приложение 2
к Правилам разработки и утверждения (переутверждения) бюджетных программ (подпрограмм) и требованиям к их содержанию</t>
  </si>
  <si>
    <t>Суттибаев Ш.А. - Басқарма басшысының орынбасары</t>
  </si>
  <si>
    <t>Суттибаев Ш.А. - Заместитель руководителя управления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</si>
  <si>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
№ 195 бұйрығы;
5. "2021-2023 жылдарға арналған облыстық бюджет туралы" Түркістан облыстық мәслихатының 2021 жылғы 18 маусымдағы №7/58-VII шешімі;
6. "2021-2023 жылдарға арналған облыстық бюджет туралы" Түркістан облыстық мәслихатының шешімін іске асыру туралы" Түркістан облысы әкімдігінің 2021 жылғы 3 шілдедегі №151 қаулысы.                                                                                                                                                                                                                                 
</t>
  </si>
  <si>
    <r>
  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 
</t>
    </r>
    <r>
      <rPr>
        <sz val="10"/>
        <color rgb="FFFF0000"/>
        <rFont val="Times New Roman"/>
        <family val="1"/>
        <charset val="204"/>
      </rPr>
      <t xml:space="preserve">5. Решение Туркестанского областного маслихата №7/58-VII от 18 июня 2021 года "О реализации решения Туркестанского областного маслихата "Об областном бюджете на 2021-2023 годы".  
6. Постановление областного акимата №151 от 3 июля 2020 года "О реализации решения Туркестанского областного маслихата "Об областном бюджете на 2021-2023 годы".  </t>
    </r>
    <r>
      <rPr>
        <sz val="10"/>
        <rFont val="Times New Roman"/>
        <family val="1"/>
        <charset val="204"/>
      </rPr>
      <t xml:space="preserve">
</t>
    </r>
  </si>
  <si>
    <t xml:space="preserve">Бюджеттік бағдарлама әкімшісі басшысының 
2021 ж. "7"  шілдедегі
№71 н/б бұйрығының 
2-қосымшасы
_________________ М. Мырзабаев
</t>
  </si>
  <si>
    <t xml:space="preserve">Приложение 2
к приказу руководителя администратора бюджетной программы              
от "7" июля 2021 г. №71 н/б
_____________________ М. Мырзабаев
</t>
  </si>
  <si>
    <t xml:space="preserve">Бюджеттік бағдарлама әкімшісі басшысының 2021 ж. "7" шілдедегі
№71 н/б бұйрығының 
3-қосымшасы
____________М. Мырзабаев
</t>
  </si>
  <si>
    <t>Приложение 3
к приказу руководителя администратора бюджетной программы              
от "7" июля 2021 г. №71 н/б
_________________ М. Мырзабаев</t>
  </si>
  <si>
    <t xml:space="preserve">Бюджеттік бағдарлама әкімшісі басшысының 2021 ж. "7" шілдедегі
№71 н/б бұйрығының 
4-қосымшасы
________________ М. Мырзабаев
</t>
  </si>
  <si>
    <t xml:space="preserve">Приложение 4
к приказу руководителя администратора бюджетной программы              
от "7" июля 2021 г. №71 н/б
_________________ М. Мырзабаев
</t>
  </si>
  <si>
    <t>2022-2024 жылдарға арналған</t>
  </si>
  <si>
    <t>2024 жыл</t>
  </si>
  <si>
    <t>на 2022-2024 годы</t>
  </si>
  <si>
    <t>2024 год</t>
  </si>
  <si>
    <t>Бюджеттік бағдарлама әкімшісі басшысының 2020 ж. "__" желтоқсандағы
№ ___н/б бұйрығының 
1-қосымшасы</t>
  </si>
  <si>
    <t>005 "Әлеуметтiк маңызы бар ауданаралық (қалааралық) қатынастар бойынша жолаушылар тасымалын субсидиялау"</t>
  </si>
  <si>
    <t>Трансферттер мен бюджеттік субсидиялар беру</t>
  </si>
  <si>
    <t xml:space="preserve">Әлеуметтік маңызды қатынастарда темір жолмен жолаушыларды тасымалдаушының залалдарын жабу </t>
  </si>
  <si>
    <t>Әлеуметтік маңызды ауданаралық теміржол желісі арқылы жолаушылар тасымалын аптасына 5 рет қатынауды қамтамасыз ету</t>
  </si>
  <si>
    <t>Әлеуметтiк маңызы бар қатынастар бойынша темiржол жолаушылар тасымалдарын ұйымдастыруға байланысты тасымалдаушылардың шығындарын жабу</t>
  </si>
  <si>
    <t>Әлеуметтік маңызды ауданаралық теміржол желісі арқылы жолаушыларды тасымалдау</t>
  </si>
  <si>
    <t>бағыт саны</t>
  </si>
  <si>
    <t>Приложение 1
к приказу руководителя администратора бюджетной программы              
от "__" декабря 2020 г. №__ н/б</t>
  </si>
  <si>
    <t>005 "Субсидирование пассажирских перевозок по социально значимым межрайонным (междугородним) сообщениям"</t>
  </si>
  <si>
    <t>Покрытие убытков перевозчиков, связанных с пассажирскими перевозками по социально значимым сообщениям</t>
  </si>
  <si>
    <t>Обеспечить пассажирскими перевозками  по социально значимым межрайонным сообщением 5 раз в неделю</t>
  </si>
  <si>
    <t>Покрытие убытков перевозчиков, связанных с организацией железнодорожных пассажирских перевозок по социально значимым сообщениям</t>
  </si>
  <si>
    <t>Перевозка пассажиров по социально значимым межрайонным сообщением</t>
  </si>
  <si>
    <t>количество путей</t>
  </si>
  <si>
    <t>Мырзабаев М.С. - Басқарма басшысының орынбасары</t>
  </si>
  <si>
    <t>Бюджеттік ағымдағы бағдарламасы</t>
  </si>
  <si>
    <t>Мырзабаев М.С. - Заместитель руководителя управления</t>
  </si>
  <si>
    <t>2022 жылы 1 нысан бойынша мемлекеттік-жекешелік әріптестік шеңберінде мемлекеттік міндеттемелерді орындау.</t>
  </si>
  <si>
    <t>на 2012-2024 годы</t>
  </si>
  <si>
    <t>МЖӘ шеңберінде мемлекеттік міндеттемелерді орындау</t>
  </si>
  <si>
    <t>Түркістан қаласындағы халықаралық әуежайдың құрылысы, басқару және пайдалануға беру</t>
  </si>
  <si>
    <t xml:space="preserve">Түркістан қаласындағы халықаралық әуежайдың қызмет көрсетуі облыстың сауда-экоомикалық әлеуетін арттырып, облыста туризм саласын дамытуға мүмкіндік береді. Облыс орталығының өзге қалалармен және шет мемлекеттермен қарым-қатынасы ұлғаяды. </t>
  </si>
  <si>
    <t>Услуги международного аэропорта г. Туркестан увеличивает торгово-экономических потенциал и способствует развитию туристической отрасли области. Увеличивается международные отношения области, в том числе города Туркестана с другими города и иностранными государствами.</t>
  </si>
  <si>
    <t>Выполнение государственных обязательств по проектам государственно-частного партнертсва</t>
  </si>
  <si>
    <t xml:space="preserve">В 2022 году выполнение государственных обязательств 1 проекта по государственно-частного партнерства </t>
  </si>
  <si>
    <t>Строительства, эксплуатация и управление международного аэропорта в городе Туркестан</t>
  </si>
  <si>
    <t>Түркістан облысы Кентау қаласындағы КХ-115 "Р/ж М-32-Жүйнек" автомобиль жолының 0-13,9 шақырымын орташа жөндеу</t>
  </si>
  <si>
    <t>Түркістан облысы Кентау қаласындағы КХ-95 "Р/ж М-32-Ынталы" автомобиль жолының 0-20 шақырымын орташа жөндеу</t>
  </si>
  <si>
    <t>Түркістан облысы Түлкібас ауданындағы КХ-63 "бадам-Шұбар-Аққойлы-Қызыләскер-Қарабұлақ-Түлкібас" автомобиль жолының 67-83 шақырымын орташа жөндеу</t>
  </si>
  <si>
    <t xml:space="preserve">Түркістан облысы Бәйдібек ауданы КХ-3 "Көксәйек-Ақсу-Шаян-Мыңбұлақ-М-32" автомобиль жолының 157-179 шақырымын орташа жөндеу </t>
  </si>
  <si>
    <t>Түркістан облысы Түлкібас ауданындағы облыстық маңызы бар КХ-183 "Састөбе ауылына кіреберіс жол" 0-2,5 шақырым автомобиль жолын орташа жөндеу</t>
  </si>
  <si>
    <t>Түркістан облысы Төлеби ауданындағы облыстық маңызы бар КХ-31 "Қасқасу демалыс аймағы" автомобиль жолының 0-10,2 шақырымын орташа жөндеу</t>
  </si>
  <si>
    <t>Түркістан облысы Төлеби ауданындағы облыстық маңызы бар КХ-93 "Абай-Кеңесарық-Майбұлақ" автомобиль жолының 0-1,65 шақырымын орташа жөндеу</t>
  </si>
  <si>
    <t>Средний ремонт автомобильной дороги КХ-115 «Р/д-М-32-Жуйнек» км   0-13,9 в г. Кентау</t>
  </si>
  <si>
    <t xml:space="preserve">Средний ремонт автомобильной дороги КХ-95 «Р-д-М-32-Ынталы» км  0-20 в г. Кентау
</t>
  </si>
  <si>
    <t xml:space="preserve">Средний ремонт автомобильной дороги КХ-63 "Бадам-Шубар-Аккойлы-Кызыласкер-Карабулак-Тюлькубас" км 67-83 в Тюлькубасском районе Туркестанской области. </t>
  </si>
  <si>
    <t xml:space="preserve">Средний ремонт автомобильной дороги КХ-69 "Тастумсык-Жыланды-Азаттык-Шукырбулак" км 18-25+100 в Тюлькубасском районе Туркестанской области. </t>
  </si>
  <si>
    <t xml:space="preserve">Средний ремонт автомобильной дороги КХ-3 "Коксайек-Аксу-Шаян-Мынбулак-М-32" км 157-179 в Байдибекском районе Туркестанской области. </t>
  </si>
  <si>
    <t>Средний ремонт автомобильной дороги КХ-183" подъезд к поселку Састобе " км 0-2,5 в Тюлькубасском районе Туркестанской области</t>
  </si>
  <si>
    <t>Средний ремонт автомобильной дороги КХ-31 "Каскасу-Кыскыдемалыс аймагы" км 0-10 в Толебейском районе Туркестанской области</t>
  </si>
  <si>
    <t>Средний ремонт автомобильной дороги КХ-93 "Абай-Kенесарык-Майбулак" км 0-1+650 в Толебейском районе  Туркестанской области.</t>
  </si>
  <si>
    <t>Түркістан облысы, Бәйдібек ауданындағы КХ-4 "Жамбыл-Шаян" а/ж 0-13,4 шқ. аралығын орташа жөндеу.</t>
  </si>
  <si>
    <t>Түркістан облысы, Төлеби ауданындағы КХ-11 "Сарыағаш-Жылға-Монтайтас-Рабат-Ленгер"  а/ж 153-169,9 шқ. аралығын орташа жөндеу.</t>
  </si>
  <si>
    <t>Түркістан облысы, Қазығұрт ауданындағы КХ-47 "Сынтас-Қаржан"  а/ж 0-18 шқ. аралығын орташа жөндеу.</t>
  </si>
  <si>
    <t>Түркістан облысы, Сайрам ауданындағы КХ-38 "Асыларық-Қолкент-Манкент шипажайы"  а/ж 13-31,7 шқ. аралығын орташа жөндеу.</t>
  </si>
  <si>
    <t>Түркістан облысы, Қазығұрт ауданындағы КХ-29 "Шарапхана-Жаңабазар-1 Мамыр"  а/ж 16-22 шқ. аралығын орташа жөндеу.</t>
  </si>
  <si>
    <t>Түркістан облысы, Созақ ауданындағы КХ-57 "Созақ-Қарақұр-Бақырлы"  а/ж 0-30 шқ. аралығын орташа жөндеу.</t>
  </si>
  <si>
    <t>Түркістан облысы, Созақ ауданындағы КХ-2 "Ұланбел-Созақ-Екпінді"  а/ж 181-214 шқ. аралығын орташа жөндеу.</t>
  </si>
  <si>
    <t>Түркістан облысы Түлкібас ауданындағы КХ-69 "Тастұмсық-Жыланды-Азаттық-Шұқырбұлақ" автомобиль жолының 18-25,1 шақырымын орташа жөндеу</t>
  </si>
  <si>
    <t>Средний ремонт автомобильной дороги КХ-4 "Жамбыл-Шаян" км 0-13,4 в Байдибекском районе Туркестанской области.</t>
  </si>
  <si>
    <t>Средний ремонт автомобильной дороги КХ-11 "Сарыагаш-Жылга-Монтайтас -Рабат-Ленгер" км 153-169,9 в Толебийском районе Туркестанской области</t>
  </si>
  <si>
    <t>Средний ремонт автомобильной дороги КХ-47 "Сынтас-Kаржан" км 0-18 в Казыгуртском районе Туркестанской области</t>
  </si>
  <si>
    <t>Средний ремонт автомобильной дороги КХ-38 "Асыларык-Колкент-санатория Манкент" км 13-31,7 в Сайрамском районе Туркестанской области</t>
  </si>
  <si>
    <t>Средний ремонт автомобильной дороги КХ-29 "Шарапхана-Жанабазар-1 мамыр" км 16-22 в Казыгуртском районе Туркестанской области</t>
  </si>
  <si>
    <t>Средний ремонт автомобильной дороги КХ-57 "Сузак-Kарагур-Бакырлы" км 0-30 в Созакском районе Туркестанской области</t>
  </si>
  <si>
    <t>Средний ремонт автомобильной дороги КХ-2 "Уланбел-Созак-Екпенды" км 181-214 в Созакском районе Туркестанской области</t>
  </si>
  <si>
    <t>«Капитальный ремонт моста на автомобильной дороге КХ-69 «Тастумсык-Жыланды-Азаттылык-Шукырбулак» км 20+700 в Тюлькубасском районе»</t>
  </si>
  <si>
    <t>Түлкібас ауданындағы КХ-69 «Тастумсык-Жыланды-Азаттылык-Шукырбулак»  20+700 шқ. көпірін күрделі жөндеу</t>
  </si>
  <si>
    <t>Капитальный ремонт моста</t>
  </si>
  <si>
    <t>Бюджеттік бағдарламаларды (кіші бағдарламаларды) әзірлеу және бекіту (қайта бекіту) қағидалары және олардың мазмұнына қойылатын талаптардың 
2-қосымшасы</t>
  </si>
  <si>
    <t xml:space="preserve">1. Бюджетный кодекс Республики Казахстан от 4 декабря 2008 года №95-IV (32, 54, 82-статьи);                                                                                                                                                                                            2. Приказ Правительства Республики Казахстан от 24 февралья 2015 года №166 "Об утверждении Правил субсидирования убытков перевозчика, связанных с осуществлением пассажирских перевозок по социально значимым сообщениям" (1-16 пункты);
3. Приказ министра финансов Республики Казахстан от 4 декабря 2014года №540 "Об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  
5. Решение Туркестанского областного маслихата №13/121-VII от 10 декабря 2021 года "О реализации решения Туркестанского областного маслихата "Об областном бюджете на 2021-2023 годы".                                           
</t>
  </si>
  <si>
    <t xml:space="preserve">Бюджеттік бағдарлама әкімшісі басшысының
2021 ж. "13"  желтоқсандағы
№ 142 н/б бұйрығының 
2-қосымшасы
_______________М. Мырзабаев 
</t>
  </si>
  <si>
    <t xml:space="preserve">Түркістан қаласының әуежайына инженерлік желілерді тарту. Автомобиль жолы (әуежайға баратын жол 5-ден 16.3-ке дейінгі шқ.)» </t>
  </si>
  <si>
    <t>032 " Қазақстан Республикасының Ұлттық қорынан берілетін нысаналы трансферт есебінен"</t>
  </si>
  <si>
    <t>Түркістан қаласына Кентау қаласы жағынан 24 км кіреберіс жолды реконструкциялау</t>
  </si>
  <si>
    <t>Түркістан қаласына Кентау қаласы жағынан                     24 км кіреберіс жолды реконструкциялау</t>
  </si>
  <si>
    <t xml:space="preserve">ОҚО Сайрам ауданы КХ-97 "Ақсу-Қабұлсай-Қайтпас-Горсвалка" 10-18 шқ. қайта құру </t>
  </si>
  <si>
    <t>"Түркістан-Шәуілдір автомобиль жолын реконструкциялау. III кезек (ПК291+00 - ПК465+00)"</t>
  </si>
  <si>
    <t>"Түркістан-Шәуілдір автомобиль жолын реконструкциялау. IV кезек (ПК465+00 - ПК641+00)"</t>
  </si>
  <si>
    <t xml:space="preserve">Түркістан қаласының әуежайына инженерлік желілерді тарту. Автомобиль жолы (әуежайға баратын жол 0-ден 5,1-ке дейінгі шқ.)» </t>
  </si>
  <si>
    <r>
      <t>Приложение 2
к приказу руководителя администратора бюджетной программы              
от "13" декабр</t>
    </r>
    <r>
      <rPr>
        <sz val="10"/>
        <color rgb="FFFF0000"/>
        <rFont val="Times New Roman"/>
        <family val="1"/>
        <charset val="204"/>
      </rPr>
      <t>я</t>
    </r>
    <r>
      <rPr>
        <sz val="10"/>
        <rFont val="Times New Roman"/>
        <family val="1"/>
        <charset val="204"/>
      </rPr>
      <t xml:space="preserve"> 2021 г. №142 н/б
_______________ М. Мырзабаев
</t>
    </r>
  </si>
  <si>
    <t>Подведение инженерных сетей к международному аэропорту (дорога к аэропорту с 5 км до 16,3 км) г. Туркестан</t>
  </si>
  <si>
    <t>Реконструкция подъездной дороги к г. Туркестан со стороны г. Кентау 24 км</t>
  </si>
  <si>
    <t>Реконструкция автомобильной дороги в направлении "Туркестан-Шаульдер". III участок (ПК291+00 - ПК465+00)"</t>
  </si>
  <si>
    <t>Реконструкция автомобильной дороги в направлении "Туркестан-Шаульдер". IV участок (ПК465+00 - ПК641+00)"</t>
  </si>
  <si>
    <t>"Подведение инженерных сетей к международному аэропорту (дорога к аэропорту с 0 км до 5,1 км)"</t>
  </si>
  <si>
    <t>Бюджеттік бағдарлама әкімшісі басшысының
2021 ж. "14" желтоқсандағы  
№ 143 н/б бұйрығының 
2-қосымшасы 
_____________ Р. Ибрагимов</t>
  </si>
  <si>
    <t>2022 жылы 26,0 шқ. облыстық маңызы бар автомобиль жолдарын пайдалануға беру және аумақтық даму бағдaрламасында көзделген жақсы және қанағатты жағдайдағы облыстық және аудандық маңызы бар автомобиль жолдарының үлесін – 92%» жеткізу жоспарлануда</t>
  </si>
  <si>
    <t>Приложение 2
к приказу руководителя администратора бюджетной программы              
от "14" декабря 2021 г. №143 н/б
 ___________________ Р. Ибрагимов</t>
  </si>
  <si>
    <r>
  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 
</t>
    </r>
    <r>
      <rPr>
        <sz val="10"/>
        <color rgb="FFFF0000"/>
        <rFont val="Times New Roman"/>
        <family val="1"/>
        <charset val="204"/>
      </rPr>
      <t xml:space="preserve">5. Решение Туркестанского областного маслихата №13/122-VII от 10 декабря 2021 года "О реализации решения Туркестанского областного маслихата "Об областном бюджете на 2022-2024 годы".  
</t>
    </r>
    <r>
      <rPr>
        <sz val="10"/>
        <rFont val="Times New Roman"/>
        <family val="1"/>
        <charset val="204"/>
      </rPr>
      <t xml:space="preserve">
</t>
    </r>
  </si>
  <si>
    <t>В 2022 году будет сдано в эксплуатацию 26,0 км автомобильных дорог областного значения и планируется достичь показателя «хорошее и удовлетворительное состояние автомобильных дорог областного и районного значения – 92%» предусмотренного в рамках программы регионального развития</t>
  </si>
  <si>
    <t>Строительства Восточного обхода города Туркестан</t>
  </si>
  <si>
    <t>Бюджеттік бағдарлама әкімшісі басшысының
2021 ж. "14" желтоқсандағы  
№ 143 н/б бұйрығының 
3-қосымшасы 
_____________ Р. Ибрагимов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</si>
  <si>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
№ 195 бұйрығы2
5. "2022-2024 жылдарға арналған облыстық бюджет туралы" Түркістан облыстық мәслихатының 2021 жылғы 10 желтоқсандағы №13/122-VII шешімі.
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</si>
  <si>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
№ 195 бұйрығы;
5. "2022-2024 жылдарға арналған облыстық бюджет туралы" Түркістан облыстық мәслихатының 2021 жылғы 10 желтоқсандағы №13/122-VII шешімі.
</t>
  </si>
  <si>
    <t>2022 жылы 177,6 шқ. облыстық маңызы бар автомобиль жолдарын пайдалануға беру және аумақтық даму бағдaрламасында көзделген жақсы және қанағатты жағдайдағы облыстық және аудандық маңызы бар автомобиль жолдарының үлесін – 92%» жеткізу жоспарлануда</t>
  </si>
  <si>
    <t>Приложение 3
к приказу руководителя администратора бюджетной программы              
от "14" декабря 2021 г. №143 н/б
 ___________________ Р. Ибрагимов</t>
  </si>
  <si>
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 
5. Решение Туркестанского областного маслихата №13/122-VII от 10 декабря 2021 года "О реализации решения Туркестанского областного маслихата "Об областном бюджете на 2022-2024 годы". 
</t>
  </si>
  <si>
    <t>В 2022 году будет сдано в эксплуатацию 177,6 км автомобильных дорог областного значения и планируется достичь показателя «хорошее и удовлетворительное состояние автомобильных дорог областного и районного значения – 92%» предусмотренного в рамках программы регионального развития</t>
  </si>
  <si>
    <t>Облыстық маңызы бар жолдарды ағымдағы жөндеу</t>
  </si>
  <si>
    <t>нысан саны</t>
  </si>
  <si>
    <t>Текущей ремонт атвомобильных дорог облатсного значения</t>
  </si>
  <si>
    <t>количество объектов</t>
  </si>
  <si>
    <t>Бюджеттік бағдарлама әкімшісі басшысының
2021 ж. "14" желтоқсандағы
№ 143 н/б бұйрығының 
4-қосымшасы 
_____________ Р. Ибрагимов</t>
  </si>
  <si>
    <t xml:space="preserve">1. 2008 жылғы 4 желтоқсандағы №95-IV " Қазақстан Республикасының Бюджет кодексі" (32, 54, 82-баптары).                                                                                                                                                    2."Тасымалдаушының әлеуметтік  мәні бар қатынастар бойынша жолаушылар тасымалдауды жүзеге асыруына байланысты  тасымалдаушының залалдарын субсидиялау ережесін бекіту туралы" Қазақстан Республикасы Үкіметінің 2015 жылғы  
24 ақпанындағы №166 Қаулысы (1-16 тармақтары);                                                               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
30 желтоқсандағы № 195 бұйрығы;    
5. "2022-2024 жылдарға арналған облыстық бюджет туралы" Түркістан облыстық мәслихатының 2021 жылғы 10 желтоқсандағы №13/122-VII шешімі.                                                                                                                                                                                                                                             
</t>
  </si>
  <si>
    <t>Приложение 4
к приказу руководителя администратора бюджетной программы              
от "14" декабря 2021 г. №143 н/б
 ___________________ Р. Ибрагимов</t>
  </si>
  <si>
    <t xml:space="preserve">Бюджеттік бағдарлама әкімшісі басшысының
2021 ж. "14" желтоқсандағы
№ 143 н/б бұйрығының 
5-қосымшасы 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</si>
  <si>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№195 бұйрығы.
5. Қазақстан Республикасының 2015 жылғы 31 қазандағы "Мемлекеттік-жекешелік әріптестік туралы" №379-V ҚРЗ Заңы;
6. "2022-2024 жылдарға арналған облыстық бюджет туралы" Түркістан облыстық мәслихатының 2021 жылғы 10 желтоқсандағы №13/122-VII шешімі.   
</t>
  </si>
  <si>
    <t>Приложение 5
к приказу руководителя администратора бюджетной программы              
от "14" декабря 2021 г. №143 н/б
 ___________________ Р. Ибрагимов</t>
  </si>
  <si>
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
5. Закон "О государственно-частном партнерстве" Республики Казахстан от 31 октября 2015 года №379-V ЗРК;
6. Решение Туркестанского областного маслихата №13/121-VII от 10 декабря 2021 года "О реализации решения Туркестанского областного маслихата "Об областном бюджете на 2021-2023 годы".   
</t>
  </si>
  <si>
    <t>Бюджеттік бағдарламаларды (кіші бағдарламаларды) әзірлеу және бекіту (қайта бекіту) қағидалары және олардың мазмұнына қойылатын талаптардың                                                            2-қосымшасы</t>
  </si>
  <si>
    <t xml:space="preserve">Бюджеттік бағдарлама әкімшісі басшысының 2020 ж. "__" желтоқсандағы
№ ___н/б бұйрығының 
6-қосымшасы
</t>
  </si>
  <si>
    <t xml:space="preserve">114 «Жергілікті бюджеттерден берілетін нысаналы даму трансферттер» </t>
  </si>
  <si>
    <t>Аудандық маңызы бар және елді-мекен көшелерінің құрылысы</t>
  </si>
  <si>
    <t>Аудандық маңызы бар және елді-мекендердегі көпірдің құрылысы</t>
  </si>
  <si>
    <t xml:space="preserve">Приложение 6
к приказу руководителя администратора бюджетной программы              
от "__" декабря 2020 г. №__ н/б
</t>
  </si>
  <si>
    <t>114 «Целевые трансферты на развитие из местных бюджетов»</t>
  </si>
  <si>
    <t>Строительство авомобилный дороги районного значения и населенных пунктов</t>
  </si>
  <si>
    <t>Строительство моста авомобилный дороги районного значения и улиц населенных пунктов</t>
  </si>
  <si>
    <t xml:space="preserve">Бюджеттік бағдарлама әкімшісі басшысының
2021 ж. "14" желтоқсандағы
№ 143 н/б бұйрығының 
7-қосымшасы 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</si>
  <si>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 195 бұйрығы;                                                                                                                                                                                                              5. "2022-2024 жылдарға арналған облыстық бюджет туралы" Түркістан облыстық мәслихатының 2021 жылғы 10 желтоқсандағы №13/122-VII шешімі.   
   </t>
  </si>
  <si>
    <t>2022 жылы 10,0 шқ. немесе 3 нысанда жөндеу жұмыстарын жүргізу болып табылады. Нысандар келесі жылға өтпелі.</t>
  </si>
  <si>
    <t>Аудандық маңызы бар жолдардың және елді-мекен көшелерінің құрылысы</t>
  </si>
  <si>
    <t>Аудандық маңызы бар жолдарды және елді-мекен көшелерін қайта құру</t>
  </si>
  <si>
    <t>Приложение 7
к приказу руководителя администратора бюджетной программы              
от "14" декабря 2021 г. №143 н/б
 ___________________ Р. Ибрагимов</t>
  </si>
  <si>
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                                     5.  Решение Туркестанского областного маслихата №13/121-VII от 10 декабря 2021 года "О реализации решения Туркестанского областного маслихата "Об областном бюджете на 2021-2023 годы".   
</t>
  </si>
  <si>
    <t>Проведение ремонтных работ на 10,0 км или 3 объекте в 2022 году. Объекты переходящие.</t>
  </si>
  <si>
    <t>Восстановление и развитие дорог районного значения и сети улиц населенных пунктов, отвечающей современным требованиям, для безопасного и бесперебойного проезда транспортных средств</t>
  </si>
  <si>
    <t>Строительство автомобилный дороги районного значения и улиц населенных пунктов</t>
  </si>
  <si>
    <t>Реконструкция автомобилный дороги районного значения и улиц населенных пунктов</t>
  </si>
  <si>
    <t xml:space="preserve">Бюджеттік бағдарлама әкімшісі басшысының
2021 ж. "14" желтоқсандағы
№ 143 н/б бұйрығының 
6-қосымшасы </t>
  </si>
  <si>
    <t xml:space="preserve">1. 2008 жылғы 4 желтоқсандағы №95-IV "Қазақстан Республикасының Бюджет кодексі" (32, 54, 82-баптары);                                                                                                                                              2. Қазақстан Республикасының 2001 жылғы 17 шілдедегі №245 "Автомобиль жолдары туралы" Заңы (13, 14-баптары);                                                                                                                                                                      3. Қазақстан Республикасының Қаржы  министрінің 2014 жылғы 4 желтоқсандағы №540 "Бюджеттің атқарылуын және оған кассалық қызмет көрсету ережесін бекіту туралы"  бұйрығы (1, 2, 3-параграфтары);
4. "Бюджеттік бағдарламаларды (кіші бағдарламаларды) әзірлеу және бекіту (қайта бекіту) қағидаларын және олардың мазмұнына қойылатын талаптарды бекіту туралы" Қазақстан Республикасы Ұлттық экономика министрінің 2014 жылғы 30 желтоқсандағы № 195 бұйрығы;
5. "2022-2024 жылдарға арналған облыстық бюджет туралы" Түркістан облыстық мәслихатының 2021 жылғы 10 желтоқсандағы №13/122-VII шешімі. 
</t>
  </si>
  <si>
    <t xml:space="preserve">2022 жылы 133,1 шқ. пайдалануға беру және аумақтық даму бағадрламасында көзделген және «жақсы және қанағатты жағдайдағы облыстық және аудандық маңызы бар автомобиль жолдарының үлесін – 92%» жеткізу жоспарлануда. </t>
  </si>
  <si>
    <t>Сауран ауданы</t>
  </si>
  <si>
    <t>Приложение 6
к приказу руководителя администратора бюджетной программы              
от "14" декабря 2021 г. №143 н/б
 ___________________ Р. Ибрагимов</t>
  </si>
  <si>
    <r>
      <t xml:space="preserve">1. Бюджетный кодекс Республики Казахстан от 4 декабря 2008 года №95-IV (32, 54, 82-статьи).                                                                                                                                                                                             2. Закон "Об автомобильных дорогах" Республики Казахстан от 17 июля 2001 года №245 (13, 14-статьи).                                                                                                                                                                         3. Приказ министра финансов Республики Казахстан от 4 декабря 2014года №540 " Об утверждении Правил исполнения бюджета и его кассового обслуживания" (1, 2, 3-параграф);
4. Приказ Министра национальной экономики Республики Казахстан от 30 декабря 2014 года № 195 "Об утверждении Правил разработки и утверждения (переутверждения) бюджетных программ (подпрограмм) и требований к их содержанию"; 
5. Решение Туркестанского областного маслихата №13/121-VII от 10 декабря 2021 года "О реализации решения Туркестанского областного маслихата "Об областном бюджете на 2021-2023 годы".   
</t>
    </r>
    <r>
      <rPr>
        <sz val="10"/>
        <color rgb="FFFF000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
</t>
    </r>
  </si>
  <si>
    <t>В 2022 году будет сдано в эксплуатацию 133,1 км автомобильных дорог областного значения и планируется достичь показателя «хорошее и удовлетворительное состояние автомобильных дорог областного и районного значения – 92%» предусмотренного в рамках программы регионального развития</t>
  </si>
  <si>
    <t>Сауранский район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</si>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</sst>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5" fillId="0" borderId="0">
      <alignment horizontal="center"/>
    </xf>
    <xf numFmtId="0" fontId="8" fillId="0" borderId="0">
      <alignment horizontal="center"/>
    </xf>
    <xf numFmtId="164" fontId="1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1" fillId="0" borderId="0"/>
    <xf numFmtId="0" fontId="8" fillId="0" borderId="0">
      <alignment horizontal="center"/>
    </xf>
    <xf numFmtId="0" fontId="5" fillId="0" borderId="0">
      <alignment horizontal="center"/>
    </xf>
    <xf numFmtId="0" fontId="5" fillId="0" borderId="0">
      <alignment horizontal="center"/>
    </xf>
    <xf numFmtId="0" fontId="5" fillId="0" borderId="0"/>
    <xf numFmtId="0" fontId="8" fillId="0" borderId="0">
      <alignment horizontal="center"/>
    </xf>
  </cellStyleXfs>
  <cellXfs count="472">
    <xf numFmtId="0" fontId="0" fillId="0" borderId="0" xfId="0"/>
    <xf numFmtId="3" fontId="2" fillId="0" borderId="0" xfId="0" applyNumberFormat="1" applyFont="1" applyAlignment="1">
      <alignment vertical="center" wrapText="1" shrinkToFit="1"/>
    </xf>
    <xf numFmtId="0" fontId="6" fillId="0" borderId="0" xfId="0" applyFont="1"/>
    <xf numFmtId="3" fontId="2" fillId="0" borderId="0" xfId="0" applyNumberFormat="1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 wrapText="1" shrinkToFi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3" fontId="3" fillId="0" borderId="0" xfId="0" applyNumberFormat="1" applyFont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3" fontId="7" fillId="2" borderId="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Alignment="1">
      <alignment vertical="center" wrapText="1" shrinkToFit="1"/>
    </xf>
    <xf numFmtId="3" fontId="3" fillId="4" borderId="0" xfId="0" applyNumberFormat="1" applyFont="1" applyFill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3" fontId="4" fillId="0" borderId="1" xfId="9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1" fontId="3" fillId="0" borderId="1" xfId="0" applyNumberFormat="1" applyFont="1" applyBorder="1" applyAlignment="1">
      <alignment horizontal="center" vertical="center" wrapText="1" shrinkToFit="1"/>
    </xf>
    <xf numFmtId="165" fontId="4" fillId="2" borderId="1" xfId="8" applyNumberFormat="1" applyFont="1" applyFill="1" applyBorder="1" applyAlignment="1" applyProtection="1">
      <alignment vertical="center" wrapText="1"/>
      <protection hidden="1"/>
    </xf>
    <xf numFmtId="0" fontId="4" fillId="2" borderId="1" xfId="1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 shrinkToFit="1"/>
    </xf>
    <xf numFmtId="3" fontId="7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3" fontId="2" fillId="0" borderId="0" xfId="0" applyNumberFormat="1" applyFont="1" applyAlignment="1">
      <alignment horizontal="center" vertical="center" wrapText="1" shrinkToFit="1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wrapText="1" shrinkToFit="1"/>
    </xf>
    <xf numFmtId="3" fontId="2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 shrinkToFit="1"/>
    </xf>
    <xf numFmtId="0" fontId="4" fillId="2" borderId="7" xfId="0" applyFont="1" applyFill="1" applyBorder="1" applyAlignment="1">
      <alignment horizontal="left" vertical="center" wrapText="1"/>
    </xf>
    <xf numFmtId="3" fontId="2" fillId="2" borderId="0" xfId="0" applyNumberFormat="1" applyFont="1" applyFill="1" applyAlignment="1">
      <alignment vertical="center" wrapText="1" shrinkToFit="1"/>
    </xf>
    <xf numFmtId="0" fontId="4" fillId="2" borderId="0" xfId="0" applyFont="1" applyFill="1" applyAlignment="1">
      <alignment vertical="center"/>
    </xf>
    <xf numFmtId="0" fontId="6" fillId="2" borderId="0" xfId="0" applyFont="1" applyFill="1"/>
    <xf numFmtId="3" fontId="3" fillId="0" borderId="0" xfId="0" applyNumberFormat="1" applyFont="1" applyAlignment="1">
      <alignment horizontal="center" vertical="center" wrapText="1" shrinkToFit="1"/>
    </xf>
    <xf numFmtId="3" fontId="7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vertical="center"/>
    </xf>
    <xf numFmtId="3" fontId="2" fillId="2" borderId="0" xfId="0" applyNumberFormat="1" applyFont="1" applyFill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 shrinkToFit="1"/>
    </xf>
    <xf numFmtId="3" fontId="7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 shrinkToFit="1"/>
    </xf>
    <xf numFmtId="3" fontId="6" fillId="0" borderId="0" xfId="0" applyNumberFormat="1" applyFont="1" applyBorder="1" applyAlignment="1">
      <alignment horizontal="center" vertical="center" wrapText="1" shrinkToFit="1"/>
    </xf>
    <xf numFmtId="3" fontId="14" fillId="0" borderId="0" xfId="0" applyNumberFormat="1" applyFont="1" applyBorder="1" applyAlignment="1">
      <alignment horizontal="center" vertical="center" wrapText="1" shrinkToFit="1"/>
    </xf>
    <xf numFmtId="3" fontId="14" fillId="0" borderId="1" xfId="0" applyNumberFormat="1" applyFont="1" applyBorder="1" applyAlignment="1">
      <alignment horizontal="center" vertical="center" wrapText="1" shrinkToFit="1"/>
    </xf>
    <xf numFmtId="3" fontId="14" fillId="0" borderId="1" xfId="0" applyNumberFormat="1" applyFont="1" applyBorder="1" applyAlignment="1">
      <alignment horizontal="left" vertical="center" wrapText="1" shrinkToFit="1"/>
    </xf>
    <xf numFmtId="3" fontId="6" fillId="0" borderId="0" xfId="0" applyNumberFormat="1" applyFont="1" applyBorder="1" applyAlignment="1">
      <alignment vertical="center" wrapText="1" shrinkToFit="1"/>
    </xf>
    <xf numFmtId="3" fontId="6" fillId="0" borderId="1" xfId="0" applyNumberFormat="1" applyFont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left" vertical="center" wrapText="1" shrinkToFit="1"/>
    </xf>
    <xf numFmtId="49" fontId="6" fillId="0" borderId="0" xfId="0" applyNumberFormat="1" applyFont="1" applyBorder="1" applyAlignment="1">
      <alignment horizontal="center" vertical="center" wrapText="1" shrinkToFit="1"/>
    </xf>
    <xf numFmtId="3" fontId="15" fillId="0" borderId="0" xfId="0" applyNumberFormat="1" applyFont="1" applyAlignment="1">
      <alignment horizontal="center" vertical="center" wrapText="1" shrinkToFit="1"/>
    </xf>
    <xf numFmtId="3" fontId="6" fillId="0" borderId="0" xfId="0" applyNumberFormat="1" applyFont="1" applyBorder="1" applyAlignment="1">
      <alignment horizontal="left" vertical="center" wrapText="1" shrinkToFit="1"/>
    </xf>
    <xf numFmtId="3" fontId="14" fillId="0" borderId="0" xfId="0" applyNumberFormat="1" applyFont="1" applyAlignment="1">
      <alignment horizontal="center" vertical="center" wrapText="1" shrinkToFit="1"/>
    </xf>
    <xf numFmtId="3" fontId="6" fillId="0" borderId="0" xfId="0" applyNumberFormat="1" applyFont="1" applyAlignment="1">
      <alignment horizontal="left" vertical="center" wrapText="1" shrinkToFit="1"/>
    </xf>
    <xf numFmtId="3" fontId="16" fillId="0" borderId="0" xfId="0" applyNumberFormat="1" applyFont="1" applyBorder="1" applyAlignment="1">
      <alignment vertical="center" wrapText="1" shrinkToFit="1"/>
    </xf>
    <xf numFmtId="3" fontId="15" fillId="0" borderId="0" xfId="0" applyNumberFormat="1" applyFont="1" applyBorder="1" applyAlignment="1">
      <alignment vertical="center" wrapText="1" shrinkToFit="1"/>
    </xf>
    <xf numFmtId="3" fontId="6" fillId="0" borderId="0" xfId="0" applyNumberFormat="1" applyFont="1" applyAlignment="1">
      <alignment vertical="center" wrapText="1" shrinkToFit="1"/>
    </xf>
    <xf numFmtId="49" fontId="6" fillId="0" borderId="0" xfId="0" applyNumberFormat="1" applyFont="1" applyBorder="1" applyAlignment="1">
      <alignment vertical="center" wrapText="1" shrinkToFit="1"/>
    </xf>
    <xf numFmtId="3" fontId="17" fillId="2" borderId="0" xfId="0" applyNumberFormat="1" applyFont="1" applyFill="1" applyBorder="1" applyAlignment="1">
      <alignment horizontal="left" vertical="center" wrapText="1" shrinkToFit="1"/>
    </xf>
    <xf numFmtId="3" fontId="6" fillId="2" borderId="0" xfId="0" applyNumberFormat="1" applyFont="1" applyFill="1" applyAlignment="1">
      <alignment horizontal="center" vertical="center" wrapText="1" shrinkToFit="1"/>
    </xf>
    <xf numFmtId="3" fontId="6" fillId="2" borderId="0" xfId="0" applyNumberFormat="1" applyFont="1" applyFill="1" applyAlignment="1">
      <alignment vertical="center" wrapText="1" shrinkToFit="1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3" fontId="24" fillId="0" borderId="0" xfId="0" applyNumberFormat="1" applyFont="1" applyAlignment="1">
      <alignment horizontal="center" vertical="center" wrapText="1" shrinkToFit="1"/>
    </xf>
    <xf numFmtId="0" fontId="19" fillId="0" borderId="0" xfId="0" applyFont="1" applyAlignment="1">
      <alignment horizontal="left" vertical="center" wrapText="1"/>
    </xf>
    <xf numFmtId="3" fontId="18" fillId="2" borderId="0" xfId="0" applyNumberFormat="1" applyFont="1" applyFill="1" applyAlignment="1">
      <alignment vertical="center" wrapText="1" shrinkToFit="1"/>
    </xf>
    <xf numFmtId="3" fontId="18" fillId="2" borderId="8" xfId="0" applyNumberFormat="1" applyFont="1" applyFill="1" applyBorder="1" applyAlignment="1">
      <alignment vertical="center" wrapText="1" shrinkToFit="1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 shrinkToFit="1"/>
    </xf>
    <xf numFmtId="3" fontId="3" fillId="0" borderId="1" xfId="0" applyNumberFormat="1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165" fontId="19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vertical="center" wrapText="1" shrinkToFit="1"/>
    </xf>
    <xf numFmtId="3" fontId="2" fillId="3" borderId="0" xfId="0" applyNumberFormat="1" applyFont="1" applyFill="1" applyAlignment="1">
      <alignment horizontal="center" vertical="center" wrapText="1" shrinkToFit="1"/>
    </xf>
    <xf numFmtId="3" fontId="3" fillId="2" borderId="0" xfId="0" applyNumberFormat="1" applyFont="1" applyFill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/>
    </xf>
    <xf numFmtId="3" fontId="2" fillId="2" borderId="0" xfId="0" applyNumberFormat="1" applyFont="1" applyFill="1" applyBorder="1" applyAlignment="1">
      <alignment vertical="center" wrapText="1" shrinkToFi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 shrinkToFit="1"/>
    </xf>
    <xf numFmtId="3" fontId="3" fillId="2" borderId="0" xfId="0" applyNumberFormat="1" applyFont="1" applyFill="1" applyAlignment="1">
      <alignment vertical="center" wrapText="1" shrinkToFit="1"/>
    </xf>
    <xf numFmtId="3" fontId="3" fillId="2" borderId="0" xfId="0" applyNumberFormat="1" applyFont="1" applyFill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 shrinkToFit="1"/>
    </xf>
    <xf numFmtId="3" fontId="7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 shrinkToFit="1"/>
    </xf>
    <xf numFmtId="3" fontId="7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 shrinkToFit="1"/>
    </xf>
    <xf numFmtId="3" fontId="7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3" fontId="2" fillId="0" borderId="0" xfId="0" applyNumberFormat="1" applyFont="1" applyFill="1" applyAlignment="1">
      <alignment vertical="center" wrapText="1" shrinkToFit="1"/>
    </xf>
    <xf numFmtId="3" fontId="2" fillId="0" borderId="0" xfId="0" applyNumberFormat="1" applyFont="1" applyFill="1" applyAlignment="1">
      <alignment horizontal="center" vertical="center" wrapText="1" shrinkToFit="1"/>
    </xf>
    <xf numFmtId="3" fontId="2" fillId="0" borderId="1" xfId="0" applyNumberFormat="1" applyFont="1" applyBorder="1" applyAlignment="1">
      <alignment horizontal="center" vertical="center" wrapText="1" shrinkToFit="1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right"/>
    </xf>
    <xf numFmtId="3" fontId="3" fillId="0" borderId="0" xfId="0" applyNumberFormat="1" applyFont="1" applyAlignment="1">
      <alignment horizontal="center" vertical="center" wrapText="1" shrinkToFi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 shrinkToFit="1"/>
    </xf>
    <xf numFmtId="3" fontId="2" fillId="0" borderId="0" xfId="0" applyNumberFormat="1" applyFont="1" applyAlignment="1">
      <alignment horizontal="center" vertical="center" wrapText="1" shrinkToFit="1"/>
    </xf>
    <xf numFmtId="165" fontId="2" fillId="2" borderId="1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 shrinkToFit="1"/>
    </xf>
    <xf numFmtId="3" fontId="7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3" fontId="3" fillId="0" borderId="0" xfId="0" applyNumberFormat="1" applyFont="1" applyAlignment="1">
      <alignment horizontal="center" vertical="center" wrapText="1" shrinkToFit="1"/>
    </xf>
    <xf numFmtId="3" fontId="7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Border="1" applyAlignment="1">
      <alignment horizontal="center" vertical="center" wrapText="1" shrinkToFit="1"/>
    </xf>
    <xf numFmtId="3" fontId="7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3" fontId="3" fillId="0" borderId="0" xfId="0" applyNumberFormat="1" applyFont="1" applyAlignment="1">
      <alignment horizontal="center" vertical="center" wrapText="1" shrinkToFit="1"/>
    </xf>
    <xf numFmtId="165" fontId="2" fillId="0" borderId="1" xfId="0" applyNumberFormat="1" applyFont="1" applyBorder="1" applyAlignment="1">
      <alignment horizontal="center" vertical="center" wrapText="1" shrinkToFit="1"/>
    </xf>
    <xf numFmtId="3" fontId="2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 shrinkToFit="1"/>
    </xf>
    <xf numFmtId="3" fontId="7" fillId="0" borderId="0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 shrinkToFit="1"/>
    </xf>
    <xf numFmtId="0" fontId="4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Fill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5" fontId="4" fillId="0" borderId="0" xfId="0" applyNumberFormat="1" applyFont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 shrinkToFit="1"/>
    </xf>
    <xf numFmtId="166" fontId="4" fillId="2" borderId="1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3" fontId="2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center"/>
    </xf>
    <xf numFmtId="3" fontId="3" fillId="0" borderId="0" xfId="0" applyNumberFormat="1" applyFont="1" applyAlignment="1">
      <alignment horizontal="center" vertical="center" wrapText="1" shrinkToFit="1"/>
    </xf>
    <xf numFmtId="3" fontId="2" fillId="0" borderId="0" xfId="0" applyNumberFormat="1" applyFont="1" applyAlignment="1">
      <alignment horizontal="center" vertical="top" wrapText="1" shrinkToFi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top" wrapText="1" shrinkToFit="1"/>
    </xf>
    <xf numFmtId="0" fontId="7" fillId="2" borderId="0" xfId="0" applyFont="1" applyFill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top" wrapText="1" shrinkToFi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7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 shrinkToFit="1"/>
    </xf>
    <xf numFmtId="3" fontId="3" fillId="0" borderId="8" xfId="0" applyNumberFormat="1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3" fontId="20" fillId="0" borderId="0" xfId="0" applyNumberFormat="1" applyFont="1" applyBorder="1" applyAlignment="1">
      <alignment horizontal="left" vertical="center" wrapText="1" shrinkToFit="1"/>
    </xf>
    <xf numFmtId="3" fontId="6" fillId="0" borderId="5" xfId="0" applyNumberFormat="1" applyFont="1" applyBorder="1" applyAlignment="1">
      <alignment horizontal="center" vertical="center" wrapText="1" shrinkToFit="1"/>
    </xf>
    <xf numFmtId="3" fontId="6" fillId="0" borderId="6" xfId="0" applyNumberFormat="1" applyFont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3" fontId="14" fillId="0" borderId="0" xfId="0" applyNumberFormat="1" applyFont="1" applyAlignment="1">
      <alignment horizontal="center" vertical="center" wrapText="1" shrinkToFit="1"/>
    </xf>
    <xf numFmtId="3" fontId="14" fillId="0" borderId="0" xfId="0" applyNumberFormat="1" applyFont="1" applyAlignment="1">
      <alignment horizontal="left" vertical="center" wrapText="1" shrinkToFit="1"/>
    </xf>
    <xf numFmtId="3" fontId="6" fillId="0" borderId="0" xfId="0" applyNumberFormat="1" applyFont="1" applyBorder="1" applyAlignment="1">
      <alignment horizontal="left" vertical="center" wrapText="1" shrinkToFit="1"/>
    </xf>
    <xf numFmtId="3" fontId="14" fillId="0" borderId="0" xfId="0" applyNumberFormat="1" applyFont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center"/>
    </xf>
    <xf numFmtId="3" fontId="7" fillId="0" borderId="8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top" wrapText="1" shrinkToFit="1"/>
    </xf>
  </cellXfs>
  <cellStyles count="14">
    <cellStyle name="Обычный" xfId="0" builtinId="0"/>
    <cellStyle name="Обычный 2" xfId="2"/>
    <cellStyle name="Обычный 2 20" xfId="10"/>
    <cellStyle name="Обычный 22" xfId="5"/>
    <cellStyle name="Обычный 23" xfId="6"/>
    <cellStyle name="Обычный 26" xfId="12"/>
    <cellStyle name="Обычный 4" xfId="1"/>
    <cellStyle name="Обычный 4 2" xfId="7"/>
    <cellStyle name="Обычный 9" xfId="3"/>
    <cellStyle name="Обычный 9 2 9" xfId="11"/>
    <cellStyle name="Обычный 9 2_Бз 30.12.2015" xfId="9"/>
    <cellStyle name="Обычный 9_Бз 30.12.2015" xfId="13"/>
    <cellStyle name="Обычный_Лист1" xfId="8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" name="Text Box 132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4" name="Text Box 133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5" name="Text Box 134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6" name="Text Box 135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7" name="Text Box 136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8" name="Text Box 137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9" name="Text Box 138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0" name="Text Box 139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" name="Text Box 140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2" name="Text Box 141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3" name="Text Box 142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4" name="Text Box 143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" name="Text Box 144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6" name="Text Box 145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7" name="Text Box 146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8" name="Text Box 147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9" name="Text Box 148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20" name="Text Box 149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304800</xdr:rowOff>
    </xdr:from>
    <xdr:to>
      <xdr:col>5</xdr:col>
      <xdr:colOff>66675</xdr:colOff>
      <xdr:row>40</xdr:row>
      <xdr:rowOff>95249</xdr:rowOff>
    </xdr:to>
    <xdr:sp macro="" textlink="">
      <xdr:nvSpPr>
        <xdr:cNvPr id="21" name="Text Box 150"/>
        <xdr:cNvSpPr txBox="1">
          <a:spLocks noChangeArrowheads="1"/>
        </xdr:cNvSpPr>
      </xdr:nvSpPr>
      <xdr:spPr bwMode="auto">
        <a:xfrm>
          <a:off x="11191875" y="4000500"/>
          <a:ext cx="66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22" name="Text Box 154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23" name="Text Box 155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24" name="Text Box 156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25" name="Text Box 157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26" name="Text Box 158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27" name="Text Box 159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28" name="Text Box 160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29" name="Text Box 161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0" name="Text Box 162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1" name="Text Box 163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2" name="Text Box 164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3" name="Text Box 165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4" name="Text Box 166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5" name="Text Box 167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6" name="Text Box 168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7" name="Text Box 169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8" name="Text Box 170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39" name="Text Box 171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40" name="Text Box 172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41" name="Text Box 173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42" name="Text Box 174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43" name="Text Box 175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44" name="Text Box 130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45" name="Text Box 131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46" name="Text Box 132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47" name="Text Box 133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48" name="Text Box 134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49" name="Text Box 135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0" name="Text Box 136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1" name="Text Box 137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2" name="Text Box 138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3" name="Text Box 139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4" name="Text Box 140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5" name="Text Box 141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6" name="Text Box 142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7" name="Text Box 143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8" name="Text Box 144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59" name="Text Box 145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60" name="Text Box 146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61" name="Text Box 147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62" name="Text Box 148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63" name="Text Box 149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64" name="Text Box 150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65" name="Text Box 151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66" name="Text Box 151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67" name="Text Box 132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68" name="Text Box 133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69" name="Text Box 134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0" name="Text Box 135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1" name="Text Box 136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2" name="Text Box 137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3" name="Text Box 138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4" name="Text Box 139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5" name="Text Box 140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6" name="Text Box 141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7" name="Text Box 142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8" name="Text Box 143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79" name="Text Box 144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80" name="Text Box 145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81" name="Text Box 146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82" name="Text Box 147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83" name="Text Box 148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84" name="Text Box 149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76200</xdr:rowOff>
    </xdr:to>
    <xdr:sp macro="" textlink="">
      <xdr:nvSpPr>
        <xdr:cNvPr id="85" name="Text Box 150"/>
        <xdr:cNvSpPr txBox="1">
          <a:spLocks noChangeArrowheads="1"/>
        </xdr:cNvSpPr>
      </xdr:nvSpPr>
      <xdr:spPr bwMode="auto">
        <a:xfrm>
          <a:off x="104013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86" name="Text Box 130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87" name="Text Box 131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88" name="Text Box 132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89" name="Text Box 133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0" name="Text Box 134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1" name="Text Box 135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2" name="Text Box 136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3" name="Text Box 137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4" name="Text Box 138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5" name="Text Box 139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6" name="Text Box 140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7" name="Text Box 141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8" name="Text Box 142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99" name="Text Box 143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100" name="Text Box 144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101" name="Text Box 145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102" name="Text Box 146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103" name="Text Box 147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104" name="Text Box 148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105" name="Text Box 149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106" name="Text Box 150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76200</xdr:colOff>
      <xdr:row>40</xdr:row>
      <xdr:rowOff>66675</xdr:rowOff>
    </xdr:to>
    <xdr:sp macro="" textlink="">
      <xdr:nvSpPr>
        <xdr:cNvPr id="107" name="Text Box 151"/>
        <xdr:cNvSpPr txBox="1">
          <a:spLocks noChangeArrowheads="1"/>
        </xdr:cNvSpPr>
      </xdr:nvSpPr>
      <xdr:spPr bwMode="auto">
        <a:xfrm>
          <a:off x="10401300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39</xdr:row>
      <xdr:rowOff>0</xdr:rowOff>
    </xdr:from>
    <xdr:to>
      <xdr:col>4</xdr:col>
      <xdr:colOff>266700</xdr:colOff>
      <xdr:row>40</xdr:row>
      <xdr:rowOff>76200</xdr:rowOff>
    </xdr:to>
    <xdr:sp macro="" textlink="">
      <xdr:nvSpPr>
        <xdr:cNvPr id="108" name="Text Box 151"/>
        <xdr:cNvSpPr txBox="1">
          <a:spLocks noChangeArrowheads="1"/>
        </xdr:cNvSpPr>
      </xdr:nvSpPr>
      <xdr:spPr bwMode="auto">
        <a:xfrm>
          <a:off x="10591800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09" name="Text Box 132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0" name="Text Box 133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1" name="Text Box 134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2" name="Text Box 135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3" name="Text Box 136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4" name="Text Box 137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5" name="Text Box 138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6" name="Text Box 139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7" name="Text Box 140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8" name="Text Box 141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19" name="Text Box 142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20" name="Text Box 143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21" name="Text Box 144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22" name="Text Box 145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23" name="Text Box 146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24" name="Text Box 147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25" name="Text Box 148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26" name="Text Box 149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27" name="Text Box 150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28" name="Text Box 130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29" name="Text Box 131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0" name="Text Box 132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1" name="Text Box 133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2" name="Text Box 134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3" name="Text Box 135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4" name="Text Box 136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5" name="Text Box 137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6" name="Text Box 138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7" name="Text Box 139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8" name="Text Box 140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39" name="Text Box 141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0" name="Text Box 142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1" name="Text Box 143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2" name="Text Box 144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3" name="Text Box 145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4" name="Text Box 146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5" name="Text Box 147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6" name="Text Box 148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7" name="Text Box 149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8" name="Text Box 150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66675</xdr:rowOff>
    </xdr:to>
    <xdr:sp macro="" textlink="">
      <xdr:nvSpPr>
        <xdr:cNvPr id="149" name="Text Box 151"/>
        <xdr:cNvSpPr txBox="1">
          <a:spLocks noChangeArrowheads="1"/>
        </xdr:cNvSpPr>
      </xdr:nvSpPr>
      <xdr:spPr bwMode="auto">
        <a:xfrm>
          <a:off x="11191875" y="4038600"/>
          <a:ext cx="76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0" name="Text Box 134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1" name="Text Box 135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2" name="Text Box 136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3" name="Text Box 137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4" name="Text Box 138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5" name="Text Box 139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6" name="Text Box 140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7" name="Text Box 141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8" name="Text Box 142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59" name="Text Box 143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60" name="Text Box 144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61" name="Text Box 145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76200</xdr:colOff>
      <xdr:row>40</xdr:row>
      <xdr:rowOff>76200</xdr:rowOff>
    </xdr:to>
    <xdr:sp macro="" textlink="">
      <xdr:nvSpPr>
        <xdr:cNvPr id="162" name="Text Box 146"/>
        <xdr:cNvSpPr txBox="1">
          <a:spLocks noChangeArrowheads="1"/>
        </xdr:cNvSpPr>
      </xdr:nvSpPr>
      <xdr:spPr bwMode="auto">
        <a:xfrm>
          <a:off x="11191875" y="403860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285750</xdr:rowOff>
    </xdr:from>
    <xdr:to>
      <xdr:col>5</xdr:col>
      <xdr:colOff>76200</xdr:colOff>
      <xdr:row>40</xdr:row>
      <xdr:rowOff>95249</xdr:rowOff>
    </xdr:to>
    <xdr:sp macro="" textlink="">
      <xdr:nvSpPr>
        <xdr:cNvPr id="163" name="Text Box 149"/>
        <xdr:cNvSpPr txBox="1">
          <a:spLocks noChangeArrowheads="1"/>
        </xdr:cNvSpPr>
      </xdr:nvSpPr>
      <xdr:spPr bwMode="auto">
        <a:xfrm>
          <a:off x="11191875" y="3981450"/>
          <a:ext cx="76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133350</xdr:rowOff>
    </xdr:from>
    <xdr:to>
      <xdr:col>5</xdr:col>
      <xdr:colOff>66675</xdr:colOff>
      <xdr:row>40</xdr:row>
      <xdr:rowOff>123824</xdr:rowOff>
    </xdr:to>
    <xdr:sp macro="" textlink="">
      <xdr:nvSpPr>
        <xdr:cNvPr id="164" name="Text Box 150"/>
        <xdr:cNvSpPr txBox="1">
          <a:spLocks noChangeArrowheads="1"/>
        </xdr:cNvSpPr>
      </xdr:nvSpPr>
      <xdr:spPr bwMode="auto">
        <a:xfrm>
          <a:off x="11191875" y="3829050"/>
          <a:ext cx="666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66" name="Text Box 132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67" name="Text Box 133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68" name="Text Box 134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69" name="Text Box 135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0" name="Text Box 136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1" name="Text Box 137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2" name="Text Box 138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3" name="Text Box 139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4" name="Text Box 140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5" name="Text Box 141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6" name="Text Box 142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7" name="Text Box 143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8" name="Text Box 144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79" name="Text Box 145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80" name="Text Box 146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81" name="Text Box 147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82" name="Text Box 148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83" name="Text Box 149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304800</xdr:rowOff>
    </xdr:from>
    <xdr:ext cx="66675" cy="416092"/>
    <xdr:sp macro="" textlink="">
      <xdr:nvSpPr>
        <xdr:cNvPr id="184" name="Text Box 150"/>
        <xdr:cNvSpPr txBox="1">
          <a:spLocks noChangeArrowheads="1"/>
        </xdr:cNvSpPr>
      </xdr:nvSpPr>
      <xdr:spPr bwMode="auto">
        <a:xfrm>
          <a:off x="7389395" y="11660605"/>
          <a:ext cx="66675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85" name="Text Box 154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86" name="Text Box 155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87" name="Text Box 156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88" name="Text Box 157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89" name="Text Box 158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0" name="Text Box 159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1" name="Text Box 160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2" name="Text Box 161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3" name="Text Box 162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4" name="Text Box 163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5" name="Text Box 164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6" name="Text Box 165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7" name="Text Box 166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8" name="Text Box 167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199" name="Text Box 168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00" name="Text Box 169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01" name="Text Box 170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02" name="Text Box 171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03" name="Text Box 172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04" name="Text Box 173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05" name="Text Box 174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06" name="Text Box 175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07" name="Text Box 130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08" name="Text Box 131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09" name="Text Box 132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0" name="Text Box 133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1" name="Text Box 134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2" name="Text Box 135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3" name="Text Box 136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4" name="Text Box 137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5" name="Text Box 138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6" name="Text Box 139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7" name="Text Box 140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8" name="Text Box 141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19" name="Text Box 142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20" name="Text Box 143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21" name="Text Box 144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22" name="Text Box 145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23" name="Text Box 146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24" name="Text Box 147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25" name="Text Box 148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26" name="Text Box 149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27" name="Text Box 150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28" name="Text Box 151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29" name="Text Box 151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0" name="Text Box 132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1" name="Text Box 133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2" name="Text Box 134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3" name="Text Box 135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4" name="Text Box 136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5" name="Text Box 137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6" name="Text Box 138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7" name="Text Box 139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8" name="Text Box 140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39" name="Text Box 141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40" name="Text Box 142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41" name="Text Box 143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42" name="Text Box 144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43" name="Text Box 145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44" name="Text Box 146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45" name="Text Box 147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46" name="Text Box 148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47" name="Text Box 149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97042"/>
    <xdr:sp macro="" textlink="">
      <xdr:nvSpPr>
        <xdr:cNvPr id="248" name="Text Box 150"/>
        <xdr:cNvSpPr txBox="1">
          <a:spLocks noChangeArrowheads="1"/>
        </xdr:cNvSpPr>
      </xdr:nvSpPr>
      <xdr:spPr bwMode="auto">
        <a:xfrm>
          <a:off x="63165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49" name="Text Box 130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0" name="Text Box 131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1" name="Text Box 132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2" name="Text Box 133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3" name="Text Box 134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4" name="Text Box 135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5" name="Text Box 136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6" name="Text Box 137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7" name="Text Box 138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8" name="Text Box 139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59" name="Text Box 140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0" name="Text Box 141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1" name="Text Box 142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2" name="Text Box 143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3" name="Text Box 144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4" name="Text Box 145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5" name="Text Box 146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6" name="Text Box 147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7" name="Text Box 148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8" name="Text Box 149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69" name="Text Box 150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76200" cy="387517"/>
    <xdr:sp macro="" textlink="">
      <xdr:nvSpPr>
        <xdr:cNvPr id="270" name="Text Box 151"/>
        <xdr:cNvSpPr txBox="1">
          <a:spLocks noChangeArrowheads="1"/>
        </xdr:cNvSpPr>
      </xdr:nvSpPr>
      <xdr:spPr bwMode="auto">
        <a:xfrm>
          <a:off x="6316579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190500</xdr:colOff>
      <xdr:row>23</xdr:row>
      <xdr:rowOff>0</xdr:rowOff>
    </xdr:from>
    <xdr:ext cx="76200" cy="397042"/>
    <xdr:sp macro="" textlink="">
      <xdr:nvSpPr>
        <xdr:cNvPr id="271" name="Text Box 151"/>
        <xdr:cNvSpPr txBox="1">
          <a:spLocks noChangeArrowheads="1"/>
        </xdr:cNvSpPr>
      </xdr:nvSpPr>
      <xdr:spPr bwMode="auto">
        <a:xfrm>
          <a:off x="6507079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72" name="Text Box 132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73" name="Text Box 133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74" name="Text Box 134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75" name="Text Box 135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76" name="Text Box 136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77" name="Text Box 137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78" name="Text Box 138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79" name="Text Box 139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0" name="Text Box 140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1" name="Text Box 141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2" name="Text Box 142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3" name="Text Box 143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4" name="Text Box 144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5" name="Text Box 145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6" name="Text Box 146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7" name="Text Box 147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8" name="Text Box 148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89" name="Text Box 149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290" name="Text Box 150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91" name="Text Box 130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92" name="Text Box 131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93" name="Text Box 132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94" name="Text Box 133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95" name="Text Box 134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96" name="Text Box 135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97" name="Text Box 136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98" name="Text Box 137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299" name="Text Box 138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0" name="Text Box 139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1" name="Text Box 140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2" name="Text Box 141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3" name="Text Box 142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4" name="Text Box 143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5" name="Text Box 144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6" name="Text Box 145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7" name="Text Box 146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8" name="Text Box 147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09" name="Text Box 148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10" name="Text Box 149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11" name="Text Box 150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87517"/>
    <xdr:sp macro="" textlink="">
      <xdr:nvSpPr>
        <xdr:cNvPr id="312" name="Text Box 151"/>
        <xdr:cNvSpPr txBox="1">
          <a:spLocks noChangeArrowheads="1"/>
        </xdr:cNvSpPr>
      </xdr:nvSpPr>
      <xdr:spPr bwMode="auto">
        <a:xfrm>
          <a:off x="7389395" y="11660605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13" name="Text Box 134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14" name="Text Box 135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15" name="Text Box 136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16" name="Text Box 137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17" name="Text Box 138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18" name="Text Box 139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19" name="Text Box 140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20" name="Text Box 141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21" name="Text Box 142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22" name="Text Box 143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23" name="Text Box 144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24" name="Text Box 145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76200" cy="397042"/>
    <xdr:sp macro="" textlink="">
      <xdr:nvSpPr>
        <xdr:cNvPr id="325" name="Text Box 146"/>
        <xdr:cNvSpPr txBox="1">
          <a:spLocks noChangeArrowheads="1"/>
        </xdr:cNvSpPr>
      </xdr:nvSpPr>
      <xdr:spPr bwMode="auto">
        <a:xfrm>
          <a:off x="7389395" y="11660605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285750</xdr:rowOff>
    </xdr:from>
    <xdr:ext cx="76200" cy="416092"/>
    <xdr:sp macro="" textlink="">
      <xdr:nvSpPr>
        <xdr:cNvPr id="326" name="Text Box 149"/>
        <xdr:cNvSpPr txBox="1">
          <a:spLocks noChangeArrowheads="1"/>
        </xdr:cNvSpPr>
      </xdr:nvSpPr>
      <xdr:spPr bwMode="auto">
        <a:xfrm>
          <a:off x="7389395" y="11660605"/>
          <a:ext cx="76200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</xdr:row>
      <xdr:rowOff>133350</xdr:rowOff>
    </xdr:from>
    <xdr:ext cx="66675" cy="501817"/>
    <xdr:sp macro="" textlink="">
      <xdr:nvSpPr>
        <xdr:cNvPr id="327" name="Text Box 150"/>
        <xdr:cNvSpPr txBox="1">
          <a:spLocks noChangeArrowheads="1"/>
        </xdr:cNvSpPr>
      </xdr:nvSpPr>
      <xdr:spPr bwMode="auto">
        <a:xfrm>
          <a:off x="7389395" y="11603455"/>
          <a:ext cx="66675" cy="50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29" name="Text Box 132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0" name="Text Box 133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1" name="Text Box 134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2" name="Text Box 135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3" name="Text Box 136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4" name="Text Box 137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5" name="Text Box 138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6" name="Text Box 139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7" name="Text Box 140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8" name="Text Box 141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39" name="Text Box 142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40" name="Text Box 143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41" name="Text Box 144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42" name="Text Box 145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43" name="Text Box 146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44" name="Text Box 147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45" name="Text Box 148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46" name="Text Box 149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</xdr:row>
      <xdr:rowOff>304800</xdr:rowOff>
    </xdr:from>
    <xdr:ext cx="66675" cy="416092"/>
    <xdr:sp macro="" textlink="">
      <xdr:nvSpPr>
        <xdr:cNvPr id="347" name="Text Box 150"/>
        <xdr:cNvSpPr txBox="1">
          <a:spLocks noChangeArrowheads="1"/>
        </xdr:cNvSpPr>
      </xdr:nvSpPr>
      <xdr:spPr bwMode="auto">
        <a:xfrm>
          <a:off x="7389395" y="11951368"/>
          <a:ext cx="66675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48" name="Text Box 154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49" name="Text Box 155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0" name="Text Box 156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1" name="Text Box 157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2" name="Text Box 158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3" name="Text Box 159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4" name="Text Box 160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5" name="Text Box 161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6" name="Text Box 162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7" name="Text Box 163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8" name="Text Box 164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59" name="Text Box 165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0" name="Text Box 166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1" name="Text Box 167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2" name="Text Box 168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3" name="Text Box 169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4" name="Text Box 170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5" name="Text Box 171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6" name="Text Box 172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7" name="Text Box 173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8" name="Text Box 174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69" name="Text Box 175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0" name="Text Box 130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1" name="Text Box 131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2" name="Text Box 132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3" name="Text Box 133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4" name="Text Box 134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5" name="Text Box 135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6" name="Text Box 136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7" name="Text Box 137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8" name="Text Box 138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79" name="Text Box 139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0" name="Text Box 140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1" name="Text Box 141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2" name="Text Box 142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3" name="Text Box 143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4" name="Text Box 144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5" name="Text Box 145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6" name="Text Box 146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7" name="Text Box 147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8" name="Text Box 148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89" name="Text Box 149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90" name="Text Box 150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391" name="Text Box 151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392" name="Text Box 151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393" name="Text Box 132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394" name="Text Box 133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395" name="Text Box 134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396" name="Text Box 135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397" name="Text Box 136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398" name="Text Box 137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399" name="Text Box 138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0" name="Text Box 139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1" name="Text Box 140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2" name="Text Box 141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3" name="Text Box 142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4" name="Text Box 143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5" name="Text Box 144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6" name="Text Box 145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7" name="Text Box 146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8" name="Text Box 147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09" name="Text Box 148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10" name="Text Box 149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11" name="Text Box 150"/>
        <xdr:cNvSpPr txBox="1">
          <a:spLocks noChangeArrowheads="1"/>
        </xdr:cNvSpPr>
      </xdr:nvSpPr>
      <xdr:spPr bwMode="auto">
        <a:xfrm>
          <a:off x="63165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12" name="Text Box 130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13" name="Text Box 131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14" name="Text Box 132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15" name="Text Box 133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16" name="Text Box 134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17" name="Text Box 135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18" name="Text Box 136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19" name="Text Box 137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0" name="Text Box 138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1" name="Text Box 139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2" name="Text Box 140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3" name="Text Box 141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4" name="Text Box 142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5" name="Text Box 143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6" name="Text Box 144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7" name="Text Box 145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8" name="Text Box 146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29" name="Text Box 147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30" name="Text Box 148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31" name="Text Box 149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32" name="Text Box 150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433" name="Text Box 151"/>
        <xdr:cNvSpPr txBox="1">
          <a:spLocks noChangeArrowheads="1"/>
        </xdr:cNvSpPr>
      </xdr:nvSpPr>
      <xdr:spPr bwMode="auto">
        <a:xfrm>
          <a:off x="6316579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190500</xdr:colOff>
      <xdr:row>55</xdr:row>
      <xdr:rowOff>0</xdr:rowOff>
    </xdr:from>
    <xdr:ext cx="76200" cy="397042"/>
    <xdr:sp macro="" textlink="">
      <xdr:nvSpPr>
        <xdr:cNvPr id="434" name="Text Box 151"/>
        <xdr:cNvSpPr txBox="1">
          <a:spLocks noChangeArrowheads="1"/>
        </xdr:cNvSpPr>
      </xdr:nvSpPr>
      <xdr:spPr bwMode="auto">
        <a:xfrm>
          <a:off x="6507079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35" name="Text Box 132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36" name="Text Box 133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37" name="Text Box 134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38" name="Text Box 135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39" name="Text Box 136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0" name="Text Box 137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1" name="Text Box 138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2" name="Text Box 139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3" name="Text Box 140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4" name="Text Box 141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5" name="Text Box 142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6" name="Text Box 143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7" name="Text Box 144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8" name="Text Box 145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49" name="Text Box 146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50" name="Text Box 147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51" name="Text Box 148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52" name="Text Box 149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53" name="Text Box 150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54" name="Text Box 130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55" name="Text Box 131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56" name="Text Box 132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57" name="Text Box 133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58" name="Text Box 134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59" name="Text Box 135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0" name="Text Box 136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1" name="Text Box 137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2" name="Text Box 138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3" name="Text Box 139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4" name="Text Box 140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5" name="Text Box 141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6" name="Text Box 142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7" name="Text Box 143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8" name="Text Box 144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69" name="Text Box 145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70" name="Text Box 146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71" name="Text Box 147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72" name="Text Box 148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73" name="Text Box 149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74" name="Text Box 150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475" name="Text Box 151"/>
        <xdr:cNvSpPr txBox="1">
          <a:spLocks noChangeArrowheads="1"/>
        </xdr:cNvSpPr>
      </xdr:nvSpPr>
      <xdr:spPr bwMode="auto">
        <a:xfrm>
          <a:off x="7389395" y="11951368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76" name="Text Box 134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77" name="Text Box 135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78" name="Text Box 136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79" name="Text Box 137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80" name="Text Box 138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81" name="Text Box 139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82" name="Text Box 140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83" name="Text Box 141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84" name="Text Box 142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85" name="Text Box 143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86" name="Text Box 144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87" name="Text Box 145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88" name="Text Box 146"/>
        <xdr:cNvSpPr txBox="1">
          <a:spLocks noChangeArrowheads="1"/>
        </xdr:cNvSpPr>
      </xdr:nvSpPr>
      <xdr:spPr bwMode="auto">
        <a:xfrm>
          <a:off x="7389395" y="11951368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</xdr:row>
      <xdr:rowOff>285750</xdr:rowOff>
    </xdr:from>
    <xdr:ext cx="76200" cy="416092"/>
    <xdr:sp macro="" textlink="">
      <xdr:nvSpPr>
        <xdr:cNvPr id="489" name="Text Box 149"/>
        <xdr:cNvSpPr txBox="1">
          <a:spLocks noChangeArrowheads="1"/>
        </xdr:cNvSpPr>
      </xdr:nvSpPr>
      <xdr:spPr bwMode="auto">
        <a:xfrm>
          <a:off x="7389395" y="11951368"/>
          <a:ext cx="76200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</xdr:row>
      <xdr:rowOff>133350</xdr:rowOff>
    </xdr:from>
    <xdr:ext cx="66675" cy="501817"/>
    <xdr:sp macro="" textlink="">
      <xdr:nvSpPr>
        <xdr:cNvPr id="490" name="Text Box 150"/>
        <xdr:cNvSpPr txBox="1">
          <a:spLocks noChangeArrowheads="1"/>
        </xdr:cNvSpPr>
      </xdr:nvSpPr>
      <xdr:spPr bwMode="auto">
        <a:xfrm>
          <a:off x="7389395" y="11894218"/>
          <a:ext cx="66675" cy="50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92" name="Text Box 13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93" name="Text Box 13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94" name="Text Box 13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95" name="Text Box 13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96" name="Text Box 13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97" name="Text Box 13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98" name="Text Box 13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499" name="Text Box 13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0" name="Text Box 14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1" name="Text Box 14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2" name="Text Box 14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3" name="Text Box 14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4" name="Text Box 14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5" name="Text Box 14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6" name="Text Box 14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7" name="Text Box 14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8" name="Text Box 14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09" name="Text Box 14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</xdr:row>
      <xdr:rowOff>304800</xdr:rowOff>
    </xdr:from>
    <xdr:ext cx="66675" cy="416092"/>
    <xdr:sp macro="" textlink="">
      <xdr:nvSpPr>
        <xdr:cNvPr id="510" name="Text Box 150"/>
        <xdr:cNvSpPr txBox="1">
          <a:spLocks noChangeArrowheads="1"/>
        </xdr:cNvSpPr>
      </xdr:nvSpPr>
      <xdr:spPr bwMode="auto">
        <a:xfrm>
          <a:off x="7389395" y="7914774"/>
          <a:ext cx="66675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11" name="Text Box 15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12" name="Text Box 15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13" name="Text Box 15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14" name="Text Box 15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15" name="Text Box 15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16" name="Text Box 15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17" name="Text Box 16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18" name="Text Box 16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19" name="Text Box 16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0" name="Text Box 16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1" name="Text Box 16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2" name="Text Box 16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3" name="Text Box 16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4" name="Text Box 16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5" name="Text Box 16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6" name="Text Box 16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7" name="Text Box 17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8" name="Text Box 17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29" name="Text Box 17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30" name="Text Box 17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31" name="Text Box 17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32" name="Text Box 17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33" name="Text Box 13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34" name="Text Box 13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35" name="Text Box 132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36" name="Text Box 133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37" name="Text Box 134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38" name="Text Box 135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39" name="Text Box 136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0" name="Text Box 137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1" name="Text Box 138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2" name="Text Box 139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3" name="Text Box 14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4" name="Text Box 14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5" name="Text Box 142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6" name="Text Box 143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7" name="Text Box 144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8" name="Text Box 145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49" name="Text Box 146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50" name="Text Box 147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51" name="Text Box 148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52" name="Text Box 149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53" name="Text Box 15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554" name="Text Box 15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55" name="Text Box 15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56" name="Text Box 132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57" name="Text Box 133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58" name="Text Box 134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59" name="Text Box 135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0" name="Text Box 136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1" name="Text Box 137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2" name="Text Box 138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3" name="Text Box 139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4" name="Text Box 140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5" name="Text Box 141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6" name="Text Box 142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7" name="Text Box 143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8" name="Text Box 144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69" name="Text Box 145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70" name="Text Box 146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71" name="Text Box 147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72" name="Text Box 148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73" name="Text Box 149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97042"/>
    <xdr:sp macro="" textlink="">
      <xdr:nvSpPr>
        <xdr:cNvPr id="574" name="Text Box 150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75" name="Text Box 130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76" name="Text Box 131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77" name="Text Box 132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78" name="Text Box 133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79" name="Text Box 134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0" name="Text Box 135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1" name="Text Box 136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2" name="Text Box 137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3" name="Text Box 138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4" name="Text Box 139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5" name="Text Box 140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6" name="Text Box 141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7" name="Text Box 142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8" name="Text Box 143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89" name="Text Box 144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90" name="Text Box 145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91" name="Text Box 146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92" name="Text Box 147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93" name="Text Box 148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94" name="Text Box 149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95" name="Text Box 150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55</xdr:row>
      <xdr:rowOff>0</xdr:rowOff>
    </xdr:from>
    <xdr:ext cx="76200" cy="387517"/>
    <xdr:sp macro="" textlink="">
      <xdr:nvSpPr>
        <xdr:cNvPr id="596" name="Text Box 151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190500</xdr:colOff>
      <xdr:row>55</xdr:row>
      <xdr:rowOff>0</xdr:rowOff>
    </xdr:from>
    <xdr:ext cx="76200" cy="397042"/>
    <xdr:sp macro="" textlink="">
      <xdr:nvSpPr>
        <xdr:cNvPr id="597" name="Text Box 151"/>
        <xdr:cNvSpPr txBox="1">
          <a:spLocks noChangeArrowheads="1"/>
        </xdr:cNvSpPr>
      </xdr:nvSpPr>
      <xdr:spPr bwMode="auto">
        <a:xfrm>
          <a:off x="65070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98" name="Text Box 13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599" name="Text Box 13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0" name="Text Box 13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1" name="Text Box 13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2" name="Text Box 13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3" name="Text Box 13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4" name="Text Box 13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5" name="Text Box 13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6" name="Text Box 14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7" name="Text Box 14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8" name="Text Box 14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09" name="Text Box 14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10" name="Text Box 14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11" name="Text Box 14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12" name="Text Box 14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13" name="Text Box 14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14" name="Text Box 14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15" name="Text Box 14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16" name="Text Box 15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17" name="Text Box 13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18" name="Text Box 13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19" name="Text Box 132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0" name="Text Box 133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1" name="Text Box 134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2" name="Text Box 135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3" name="Text Box 136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4" name="Text Box 137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5" name="Text Box 138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6" name="Text Box 139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7" name="Text Box 14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8" name="Text Box 14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29" name="Text Box 142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30" name="Text Box 143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31" name="Text Box 144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32" name="Text Box 145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33" name="Text Box 146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34" name="Text Box 147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35" name="Text Box 148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36" name="Text Box 149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37" name="Text Box 15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87517"/>
    <xdr:sp macro="" textlink="">
      <xdr:nvSpPr>
        <xdr:cNvPr id="638" name="Text Box 15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39" name="Text Box 13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0" name="Text Box 13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1" name="Text Box 13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2" name="Text Box 13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3" name="Text Box 13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4" name="Text Box 13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5" name="Text Box 14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6" name="Text Box 14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7" name="Text Box 14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8" name="Text Box 14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49" name="Text Box 14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50" name="Text Box 14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76200" cy="397042"/>
    <xdr:sp macro="" textlink="">
      <xdr:nvSpPr>
        <xdr:cNvPr id="651" name="Text Box 14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</xdr:row>
      <xdr:rowOff>285750</xdr:rowOff>
    </xdr:from>
    <xdr:ext cx="76200" cy="416092"/>
    <xdr:sp macro="" textlink="">
      <xdr:nvSpPr>
        <xdr:cNvPr id="652" name="Text Box 149"/>
        <xdr:cNvSpPr txBox="1">
          <a:spLocks noChangeArrowheads="1"/>
        </xdr:cNvSpPr>
      </xdr:nvSpPr>
      <xdr:spPr bwMode="auto">
        <a:xfrm>
          <a:off x="7389395" y="7895724"/>
          <a:ext cx="76200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</xdr:row>
      <xdr:rowOff>133350</xdr:rowOff>
    </xdr:from>
    <xdr:ext cx="66675" cy="501817"/>
    <xdr:sp macro="" textlink="">
      <xdr:nvSpPr>
        <xdr:cNvPr id="653" name="Text Box 150"/>
        <xdr:cNvSpPr txBox="1">
          <a:spLocks noChangeArrowheads="1"/>
        </xdr:cNvSpPr>
      </xdr:nvSpPr>
      <xdr:spPr bwMode="auto">
        <a:xfrm>
          <a:off x="7389395" y="7743324"/>
          <a:ext cx="66675" cy="50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427402</xdr:colOff>
      <xdr:row>78</xdr:row>
      <xdr:rowOff>183173</xdr:rowOff>
    </xdr:from>
    <xdr:ext cx="2735385" cy="397042"/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8743460" y="24569615"/>
          <a:ext cx="2735385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55" name="Text Box 13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56" name="Text Box 13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57" name="Text Box 13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58" name="Text Box 13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59" name="Text Box 13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0" name="Text Box 13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1" name="Text Box 13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2" name="Text Box 13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3" name="Text Box 14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4" name="Text Box 14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5" name="Text Box 14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6" name="Text Box 14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7" name="Text Box 14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8" name="Text Box 14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69" name="Text Box 14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70" name="Text Box 14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71" name="Text Box 14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72" name="Text Box 14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304800</xdr:rowOff>
    </xdr:from>
    <xdr:ext cx="66675" cy="416092"/>
    <xdr:sp macro="" textlink="">
      <xdr:nvSpPr>
        <xdr:cNvPr id="673" name="Text Box 150"/>
        <xdr:cNvSpPr txBox="1">
          <a:spLocks noChangeArrowheads="1"/>
        </xdr:cNvSpPr>
      </xdr:nvSpPr>
      <xdr:spPr bwMode="auto">
        <a:xfrm>
          <a:off x="7389395" y="7914774"/>
          <a:ext cx="66675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74" name="Text Box 15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75" name="Text Box 15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76" name="Text Box 15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77" name="Text Box 15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78" name="Text Box 15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79" name="Text Box 15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0" name="Text Box 16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1" name="Text Box 16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2" name="Text Box 16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3" name="Text Box 16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4" name="Text Box 16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5" name="Text Box 16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6" name="Text Box 16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7" name="Text Box 16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8" name="Text Box 16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89" name="Text Box 16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90" name="Text Box 17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91" name="Text Box 17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92" name="Text Box 17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93" name="Text Box 17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94" name="Text Box 17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695" name="Text Box 17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696" name="Text Box 13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697" name="Text Box 13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698" name="Text Box 132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699" name="Text Box 133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0" name="Text Box 134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1" name="Text Box 135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2" name="Text Box 136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3" name="Text Box 137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4" name="Text Box 138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5" name="Text Box 139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6" name="Text Box 14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7" name="Text Box 14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8" name="Text Box 142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09" name="Text Box 143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10" name="Text Box 144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11" name="Text Box 145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12" name="Text Box 146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13" name="Text Box 147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14" name="Text Box 148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15" name="Text Box 149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16" name="Text Box 15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17" name="Text Box 15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18" name="Text Box 15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19" name="Text Box 132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0" name="Text Box 133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1" name="Text Box 134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2" name="Text Box 135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3" name="Text Box 136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4" name="Text Box 137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5" name="Text Box 138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6" name="Text Box 139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7" name="Text Box 140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8" name="Text Box 141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29" name="Text Box 142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30" name="Text Box 143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31" name="Text Box 144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32" name="Text Box 145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33" name="Text Box 146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34" name="Text Box 147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35" name="Text Box 148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36" name="Text Box 149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97042"/>
    <xdr:sp macro="" textlink="">
      <xdr:nvSpPr>
        <xdr:cNvPr id="737" name="Text Box 150"/>
        <xdr:cNvSpPr txBox="1">
          <a:spLocks noChangeArrowheads="1"/>
        </xdr:cNvSpPr>
      </xdr:nvSpPr>
      <xdr:spPr bwMode="auto">
        <a:xfrm>
          <a:off x="63165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38" name="Text Box 130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39" name="Text Box 131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0" name="Text Box 132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1" name="Text Box 133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2" name="Text Box 134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3" name="Text Box 135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4" name="Text Box 136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5" name="Text Box 137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6" name="Text Box 138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7" name="Text Box 139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8" name="Text Box 140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49" name="Text Box 141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0" name="Text Box 142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1" name="Text Box 143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2" name="Text Box 144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3" name="Text Box 145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4" name="Text Box 146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5" name="Text Box 147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6" name="Text Box 148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7" name="Text Box 149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8" name="Text Box 150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76200" cy="387517"/>
    <xdr:sp macro="" textlink="">
      <xdr:nvSpPr>
        <xdr:cNvPr id="759" name="Text Box 151"/>
        <xdr:cNvSpPr txBox="1">
          <a:spLocks noChangeArrowheads="1"/>
        </xdr:cNvSpPr>
      </xdr:nvSpPr>
      <xdr:spPr bwMode="auto">
        <a:xfrm>
          <a:off x="6316579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190500</xdr:colOff>
      <xdr:row>79</xdr:row>
      <xdr:rowOff>0</xdr:rowOff>
    </xdr:from>
    <xdr:ext cx="76200" cy="397042"/>
    <xdr:sp macro="" textlink="">
      <xdr:nvSpPr>
        <xdr:cNvPr id="760" name="Text Box 151"/>
        <xdr:cNvSpPr txBox="1">
          <a:spLocks noChangeArrowheads="1"/>
        </xdr:cNvSpPr>
      </xdr:nvSpPr>
      <xdr:spPr bwMode="auto">
        <a:xfrm>
          <a:off x="6507079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61" name="Text Box 13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62" name="Text Box 13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63" name="Text Box 13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64" name="Text Box 13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65" name="Text Box 13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66" name="Text Box 13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67" name="Text Box 13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68" name="Text Box 13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69" name="Text Box 14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0" name="Text Box 14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1" name="Text Box 14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2" name="Text Box 14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3" name="Text Box 14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4" name="Text Box 14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5" name="Text Box 14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6" name="Text Box 14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7" name="Text Box 14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8" name="Text Box 14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779" name="Text Box 15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0" name="Text Box 13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1" name="Text Box 13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2" name="Text Box 132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3" name="Text Box 133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4" name="Text Box 134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5" name="Text Box 135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6" name="Text Box 136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7" name="Text Box 137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8" name="Text Box 138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89" name="Text Box 139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0" name="Text Box 14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1" name="Text Box 14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2" name="Text Box 142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3" name="Text Box 143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4" name="Text Box 144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5" name="Text Box 145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6" name="Text Box 146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7" name="Text Box 147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8" name="Text Box 148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799" name="Text Box 149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800" name="Text Box 150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87517"/>
    <xdr:sp macro="" textlink="">
      <xdr:nvSpPr>
        <xdr:cNvPr id="801" name="Text Box 151"/>
        <xdr:cNvSpPr txBox="1">
          <a:spLocks noChangeArrowheads="1"/>
        </xdr:cNvSpPr>
      </xdr:nvSpPr>
      <xdr:spPr bwMode="auto">
        <a:xfrm>
          <a:off x="7389395" y="7930816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02" name="Text Box 13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03" name="Text Box 13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04" name="Text Box 13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05" name="Text Box 137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06" name="Text Box 138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07" name="Text Box 139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08" name="Text Box 140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09" name="Text Box 141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10" name="Text Box 142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11" name="Text Box 143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12" name="Text Box 144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13" name="Text Box 145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76200" cy="397042"/>
    <xdr:sp macro="" textlink="">
      <xdr:nvSpPr>
        <xdr:cNvPr id="814" name="Text Box 146"/>
        <xdr:cNvSpPr txBox="1">
          <a:spLocks noChangeArrowheads="1"/>
        </xdr:cNvSpPr>
      </xdr:nvSpPr>
      <xdr:spPr bwMode="auto">
        <a:xfrm>
          <a:off x="7389395" y="7930816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285750</xdr:rowOff>
    </xdr:from>
    <xdr:ext cx="76200" cy="416092"/>
    <xdr:sp macro="" textlink="">
      <xdr:nvSpPr>
        <xdr:cNvPr id="815" name="Text Box 149"/>
        <xdr:cNvSpPr txBox="1">
          <a:spLocks noChangeArrowheads="1"/>
        </xdr:cNvSpPr>
      </xdr:nvSpPr>
      <xdr:spPr bwMode="auto">
        <a:xfrm>
          <a:off x="7389395" y="7895724"/>
          <a:ext cx="76200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133350</xdr:rowOff>
    </xdr:from>
    <xdr:ext cx="66675" cy="501817"/>
    <xdr:sp macro="" textlink="">
      <xdr:nvSpPr>
        <xdr:cNvPr id="816" name="Text Box 150"/>
        <xdr:cNvSpPr txBox="1">
          <a:spLocks noChangeArrowheads="1"/>
        </xdr:cNvSpPr>
      </xdr:nvSpPr>
      <xdr:spPr bwMode="auto">
        <a:xfrm>
          <a:off x="7389395" y="7743324"/>
          <a:ext cx="66675" cy="50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17" name="Text Box 132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18" name="Text Box 133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19" name="Text Box 134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0" name="Text Box 135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1" name="Text Box 136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2" name="Text Box 137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3" name="Text Box 138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4" name="Text Box 139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5" name="Text Box 140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6" name="Text Box 141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7" name="Text Box 142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8" name="Text Box 143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29" name="Text Box 144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30" name="Text Box 145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31" name="Text Box 146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32" name="Text Box 147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33" name="Text Box 148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34" name="Text Box 149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304800</xdr:rowOff>
    </xdr:from>
    <xdr:ext cx="66675" cy="416092"/>
    <xdr:sp macro="" textlink="">
      <xdr:nvSpPr>
        <xdr:cNvPr id="835" name="Text Box 150"/>
        <xdr:cNvSpPr txBox="1">
          <a:spLocks noChangeArrowheads="1"/>
        </xdr:cNvSpPr>
      </xdr:nvSpPr>
      <xdr:spPr bwMode="auto">
        <a:xfrm>
          <a:off x="7387981" y="24576942"/>
          <a:ext cx="66675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36" name="Text Box 154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37" name="Text Box 155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38" name="Text Box 156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39" name="Text Box 157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0" name="Text Box 158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1" name="Text Box 159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2" name="Text Box 160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3" name="Text Box 161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4" name="Text Box 162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5" name="Text Box 163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6" name="Text Box 164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7" name="Text Box 165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8" name="Text Box 166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49" name="Text Box 167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50" name="Text Box 168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51" name="Text Box 169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52" name="Text Box 170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53" name="Text Box 171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54" name="Text Box 172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55" name="Text Box 173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56" name="Text Box 174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57" name="Text Box 175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58" name="Text Box 130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59" name="Text Box 131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0" name="Text Box 132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1" name="Text Box 133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2" name="Text Box 134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3" name="Text Box 135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4" name="Text Box 136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5" name="Text Box 137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6" name="Text Box 138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7" name="Text Box 139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8" name="Text Box 140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69" name="Text Box 141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0" name="Text Box 142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1" name="Text Box 143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2" name="Text Box 144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3" name="Text Box 145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4" name="Text Box 146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5" name="Text Box 147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6" name="Text Box 148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7" name="Text Box 149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8" name="Text Box 150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879" name="Text Box 151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880" name="Text Box 151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81" name="Text Box 132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82" name="Text Box 133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83" name="Text Box 134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84" name="Text Box 135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85" name="Text Box 136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86" name="Text Box 137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87" name="Text Box 138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88" name="Text Box 139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89" name="Text Box 140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0" name="Text Box 141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1" name="Text Box 142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2" name="Text Box 143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3" name="Text Box 144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4" name="Text Box 145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5" name="Text Box 146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6" name="Text Box 147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7" name="Text Box 148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8" name="Text Box 149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97042"/>
    <xdr:sp macro="" textlink="">
      <xdr:nvSpPr>
        <xdr:cNvPr id="899" name="Text Box 150"/>
        <xdr:cNvSpPr txBox="1">
          <a:spLocks noChangeArrowheads="1"/>
        </xdr:cNvSpPr>
      </xdr:nvSpPr>
      <xdr:spPr bwMode="auto">
        <a:xfrm>
          <a:off x="63133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0" name="Text Box 130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1" name="Text Box 131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2" name="Text Box 132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3" name="Text Box 133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4" name="Text Box 134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5" name="Text Box 135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6" name="Text Box 136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7" name="Text Box 137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8" name="Text Box 138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09" name="Text Box 139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0" name="Text Box 140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1" name="Text Box 141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2" name="Text Box 142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3" name="Text Box 143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4" name="Text Box 144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5" name="Text Box 145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6" name="Text Box 146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7" name="Text Box 147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8" name="Text Box 148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19" name="Text Box 149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20" name="Text Box 150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110</xdr:row>
      <xdr:rowOff>0</xdr:rowOff>
    </xdr:from>
    <xdr:ext cx="76200" cy="387517"/>
    <xdr:sp macro="" textlink="">
      <xdr:nvSpPr>
        <xdr:cNvPr id="921" name="Text Box 151"/>
        <xdr:cNvSpPr txBox="1">
          <a:spLocks noChangeArrowheads="1"/>
        </xdr:cNvSpPr>
      </xdr:nvSpPr>
      <xdr:spPr bwMode="auto">
        <a:xfrm>
          <a:off x="6313365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190500</xdr:colOff>
      <xdr:row>110</xdr:row>
      <xdr:rowOff>0</xdr:rowOff>
    </xdr:from>
    <xdr:ext cx="76200" cy="397042"/>
    <xdr:sp macro="" textlink="">
      <xdr:nvSpPr>
        <xdr:cNvPr id="922" name="Text Box 151"/>
        <xdr:cNvSpPr txBox="1">
          <a:spLocks noChangeArrowheads="1"/>
        </xdr:cNvSpPr>
      </xdr:nvSpPr>
      <xdr:spPr bwMode="auto">
        <a:xfrm>
          <a:off x="6503865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23" name="Text Box 132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24" name="Text Box 133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25" name="Text Box 134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26" name="Text Box 135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27" name="Text Box 136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28" name="Text Box 137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29" name="Text Box 138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0" name="Text Box 139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1" name="Text Box 140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2" name="Text Box 141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3" name="Text Box 142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4" name="Text Box 143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5" name="Text Box 144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6" name="Text Box 145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7" name="Text Box 146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8" name="Text Box 147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39" name="Text Box 148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40" name="Text Box 149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41" name="Text Box 150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42" name="Text Box 130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43" name="Text Box 131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44" name="Text Box 132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45" name="Text Box 133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46" name="Text Box 134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47" name="Text Box 135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48" name="Text Box 136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49" name="Text Box 137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0" name="Text Box 138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1" name="Text Box 139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2" name="Text Box 140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3" name="Text Box 141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4" name="Text Box 142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5" name="Text Box 143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6" name="Text Box 144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7" name="Text Box 145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8" name="Text Box 146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59" name="Text Box 147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60" name="Text Box 148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61" name="Text Box 149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62" name="Text Box 150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87517"/>
    <xdr:sp macro="" textlink="">
      <xdr:nvSpPr>
        <xdr:cNvPr id="963" name="Text Box 151"/>
        <xdr:cNvSpPr txBox="1">
          <a:spLocks noChangeArrowheads="1"/>
        </xdr:cNvSpPr>
      </xdr:nvSpPr>
      <xdr:spPr bwMode="auto">
        <a:xfrm>
          <a:off x="7387981" y="24581827"/>
          <a:ext cx="76200" cy="387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64" name="Text Box 134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65" name="Text Box 135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66" name="Text Box 136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67" name="Text Box 137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68" name="Text Box 138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69" name="Text Box 139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70" name="Text Box 140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71" name="Text Box 141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72" name="Text Box 142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73" name="Text Box 143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74" name="Text Box 144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75" name="Text Box 145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76200" cy="397042"/>
    <xdr:sp macro="" textlink="">
      <xdr:nvSpPr>
        <xdr:cNvPr id="976" name="Text Box 146"/>
        <xdr:cNvSpPr txBox="1">
          <a:spLocks noChangeArrowheads="1"/>
        </xdr:cNvSpPr>
      </xdr:nvSpPr>
      <xdr:spPr bwMode="auto">
        <a:xfrm>
          <a:off x="7387981" y="24581827"/>
          <a:ext cx="76200" cy="39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285750</xdr:rowOff>
    </xdr:from>
    <xdr:ext cx="76200" cy="416092"/>
    <xdr:sp macro="" textlink="">
      <xdr:nvSpPr>
        <xdr:cNvPr id="977" name="Text Box 149"/>
        <xdr:cNvSpPr txBox="1">
          <a:spLocks noChangeArrowheads="1"/>
        </xdr:cNvSpPr>
      </xdr:nvSpPr>
      <xdr:spPr bwMode="auto">
        <a:xfrm>
          <a:off x="7387981" y="24576942"/>
          <a:ext cx="76200" cy="41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133350</xdr:rowOff>
    </xdr:from>
    <xdr:ext cx="66675" cy="501817"/>
    <xdr:sp macro="" textlink="">
      <xdr:nvSpPr>
        <xdr:cNvPr id="978" name="Text Box 150"/>
        <xdr:cNvSpPr txBox="1">
          <a:spLocks noChangeArrowheads="1"/>
        </xdr:cNvSpPr>
      </xdr:nvSpPr>
      <xdr:spPr bwMode="auto">
        <a:xfrm>
          <a:off x="7387981" y="24519792"/>
          <a:ext cx="66675" cy="50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" name="Text Box 252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" name="Text Box 253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" name="Text Box 254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" name="Text Box 255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6" name="Text Box 256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7" name="Text Box 257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8" name="Text Box 258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9" name="Text Box 259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0" name="Text Box 260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1" name="Text Box 261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2" name="Text Box 262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3" name="Text Box 263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4" name="Text Box 264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5" name="Text Box 265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6" name="Text Box 266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7" name="Text Box 267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8" name="Text Box 268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19" name="Text Box 269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0" name="Text Box 270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1" name="Text Box 271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2" name="Text Box 272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3" name="Text Box 273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4" name="Text Box 274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5" name="Text Box 275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6" name="Text Box 276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7" name="Text Box 277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8" name="Text Box 278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29" name="Text Box 279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0" name="Text Box 280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1" name="Text Box 281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2" name="Text Box 282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3" name="Text Box 283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4" name="Text Box 252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5" name="Text Box 253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6" name="Text Box 254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7" name="Text Box 255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8" name="Text Box 256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39" name="Text Box 257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0" name="Text Box 258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1" name="Text Box 259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2" name="Text Box 260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3" name="Text Box 261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4" name="Text Box 262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5" name="Text Box 263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6" name="Text Box 264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7" name="Text Box 265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8" name="Text Box 266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49" name="Text Box 267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0" name="Text Box 268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1" name="Text Box 269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2" name="Text Box 270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3" name="Text Box 271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4" name="Text Box 272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5" name="Text Box 273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6" name="Text Box 274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7" name="Text Box 275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8" name="Text Box 276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59" name="Text Box 277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60" name="Text Box 278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61" name="Text Box 279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62" name="Text Box 280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63" name="Text Box 281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64" name="Text Box 282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42</xdr:row>
      <xdr:rowOff>0</xdr:rowOff>
    </xdr:from>
    <xdr:ext cx="85725" cy="193385"/>
    <xdr:sp macro="" textlink="">
      <xdr:nvSpPr>
        <xdr:cNvPr id="65" name="Text Box 283"/>
        <xdr:cNvSpPr txBox="1">
          <a:spLocks noChangeArrowheads="1"/>
        </xdr:cNvSpPr>
      </xdr:nvSpPr>
      <xdr:spPr bwMode="auto">
        <a:xfrm>
          <a:off x="4082" y="9944100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" name="Text Box 252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" name="Text Box 253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" name="Text Box 254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" name="Text Box 255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6" name="Text Box 256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7" name="Text Box 257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8" name="Text Box 258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9" name="Text Box 259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0" name="Text Box 260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1" name="Text Box 261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2" name="Text Box 262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3" name="Text Box 263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4" name="Text Box 264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5" name="Text Box 265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6" name="Text Box 266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7" name="Text Box 267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8" name="Text Box 268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19" name="Text Box 269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0" name="Text Box 270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1" name="Text Box 271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2" name="Text Box 272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3" name="Text Box 273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4" name="Text Box 274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5" name="Text Box 275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6" name="Text Box 276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7" name="Text Box 277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8" name="Text Box 278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29" name="Text Box 279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0" name="Text Box 280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1" name="Text Box 281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2" name="Text Box 282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3" name="Text Box 283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4" name="Text Box 252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5" name="Text Box 253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6" name="Text Box 254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7" name="Text Box 255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8" name="Text Box 256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39" name="Text Box 257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0" name="Text Box 258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1" name="Text Box 259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2" name="Text Box 260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3" name="Text Box 261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4" name="Text Box 262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5" name="Text Box 263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6" name="Text Box 264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7" name="Text Box 265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8" name="Text Box 266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49" name="Text Box 267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0" name="Text Box 268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1" name="Text Box 269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2" name="Text Box 270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3" name="Text Box 271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4" name="Text Box 272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5" name="Text Box 273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6" name="Text Box 274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7" name="Text Box 275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8" name="Text Box 276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59" name="Text Box 277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60" name="Text Box 278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61" name="Text Box 279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62" name="Text Box 280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63" name="Text Box 281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64" name="Text Box 282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oneCellAnchor>
    <xdr:from>
      <xdr:col>0</xdr:col>
      <xdr:colOff>4082</xdr:colOff>
      <xdr:row>98</xdr:row>
      <xdr:rowOff>0</xdr:rowOff>
    </xdr:from>
    <xdr:ext cx="85725" cy="193385"/>
    <xdr:sp macro="" textlink="">
      <xdr:nvSpPr>
        <xdr:cNvPr id="65" name="Text Box 283"/>
        <xdr:cNvSpPr txBox="1">
          <a:spLocks noChangeArrowheads="1"/>
        </xdr:cNvSpPr>
      </xdr:nvSpPr>
      <xdr:spPr bwMode="auto">
        <a:xfrm>
          <a:off x="1718582" y="327642582"/>
          <a:ext cx="85725" cy="19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2"/>
  <sheetViews>
    <sheetView view="pageBreakPreview" topLeftCell="A255" zoomScale="80" zoomScaleNormal="100" zoomScaleSheetLayoutView="80" workbookViewId="0">
      <selection activeCell="E263" sqref="E263"/>
    </sheetView>
  </sheetViews>
  <sheetFormatPr defaultColWidth="9.140625" defaultRowHeight="12.75" x14ac:dyDescent="0.25"/>
  <cols>
    <col min="1" max="1" width="40" style="334" customWidth="1"/>
    <col min="2" max="2" width="20.28515625" style="334" customWidth="1"/>
    <col min="3" max="3" width="18.140625" style="334" customWidth="1"/>
    <col min="4" max="4" width="18.7109375" style="334" customWidth="1"/>
    <col min="5" max="5" width="16.140625" style="334" customWidth="1"/>
    <col min="6" max="6" width="14" style="334" customWidth="1"/>
    <col min="7" max="7" width="27" style="334" customWidth="1"/>
    <col min="8" max="16384" width="9.140625" style="334"/>
  </cols>
  <sheetData>
    <row r="1" spans="1:15" hidden="1" x14ac:dyDescent="0.25">
      <c r="F1" s="427" t="s">
        <v>405</v>
      </c>
      <c r="G1" s="427"/>
    </row>
    <row r="2" spans="1:15" ht="85.5" hidden="1" customHeight="1" x14ac:dyDescent="0.25">
      <c r="D2" s="74"/>
      <c r="E2" s="74"/>
      <c r="F2" s="428" t="s">
        <v>235</v>
      </c>
      <c r="G2" s="428"/>
    </row>
    <row r="3" spans="1:15" s="2" customFormat="1" ht="69.75" hidden="1" customHeight="1" x14ac:dyDescent="0.25">
      <c r="A3" s="5"/>
      <c r="B3" s="5"/>
      <c r="C3" s="5"/>
      <c r="D3" s="5"/>
      <c r="E3" s="5"/>
      <c r="F3" s="429" t="s">
        <v>408</v>
      </c>
      <c r="G3" s="429"/>
    </row>
    <row r="4" spans="1:15" s="350" customFormat="1" ht="69.75" customHeight="1" x14ac:dyDescent="0.25">
      <c r="A4" s="349"/>
      <c r="B4" s="349"/>
      <c r="C4" s="349"/>
      <c r="D4" s="349"/>
      <c r="E4" s="349"/>
      <c r="F4" s="429" t="s">
        <v>659</v>
      </c>
      <c r="G4" s="429"/>
    </row>
    <row r="5" spans="1:15" s="2" customFormat="1" ht="62.25" customHeight="1" x14ac:dyDescent="0.25">
      <c r="A5" s="5" t="s">
        <v>274</v>
      </c>
      <c r="B5" s="5"/>
      <c r="C5" s="5"/>
      <c r="D5" s="5"/>
      <c r="E5" s="5"/>
      <c r="F5" s="430" t="s">
        <v>752</v>
      </c>
      <c r="G5" s="430"/>
    </row>
    <row r="6" spans="1:15" s="2" customFormat="1" ht="60" hidden="1" customHeight="1" x14ac:dyDescent="0.25">
      <c r="A6" s="5"/>
      <c r="B6" s="5"/>
      <c r="C6" s="5"/>
      <c r="D6" s="5"/>
      <c r="E6" s="5"/>
      <c r="F6" s="402" t="s">
        <v>737</v>
      </c>
      <c r="G6" s="402"/>
    </row>
    <row r="7" spans="1:15" s="2" customFormat="1" ht="107.25" hidden="1" customHeight="1" x14ac:dyDescent="0.25">
      <c r="A7" s="5"/>
      <c r="B7" s="5"/>
      <c r="C7" s="5"/>
      <c r="D7" s="5"/>
      <c r="E7" s="5"/>
      <c r="F7" s="425" t="s">
        <v>326</v>
      </c>
      <c r="G7" s="425"/>
    </row>
    <row r="8" spans="1:15" s="5" customFormat="1" x14ac:dyDescent="0.25">
      <c r="F8" s="334"/>
      <c r="G8" s="334"/>
      <c r="H8" s="1"/>
    </row>
    <row r="9" spans="1:15" ht="15.75" customHeight="1" x14ac:dyDescent="0.25">
      <c r="A9" s="404" t="s">
        <v>19</v>
      </c>
      <c r="B9" s="404"/>
      <c r="C9" s="404"/>
      <c r="D9" s="404"/>
      <c r="E9" s="404"/>
      <c r="F9" s="404"/>
      <c r="G9" s="404"/>
      <c r="H9" s="1"/>
      <c r="I9" s="1"/>
      <c r="J9" s="1"/>
      <c r="K9" s="1"/>
      <c r="L9" s="1"/>
      <c r="M9" s="1"/>
      <c r="N9" s="1"/>
      <c r="O9" s="1"/>
    </row>
    <row r="10" spans="1:15" ht="19.899999999999999" customHeight="1" x14ac:dyDescent="0.25">
      <c r="A10" s="399" t="s">
        <v>233</v>
      </c>
      <c r="B10" s="399"/>
      <c r="C10" s="399"/>
      <c r="D10" s="399"/>
      <c r="E10" s="399"/>
      <c r="F10" s="399"/>
      <c r="G10" s="399"/>
      <c r="H10" s="1"/>
      <c r="I10" s="1"/>
      <c r="J10" s="1"/>
    </row>
    <row r="11" spans="1:15" ht="16.899999999999999" customHeight="1" x14ac:dyDescent="0.25">
      <c r="A11" s="24"/>
      <c r="B11" s="404" t="s">
        <v>671</v>
      </c>
      <c r="C11" s="404"/>
      <c r="D11" s="404"/>
      <c r="E11" s="404"/>
      <c r="F11" s="6"/>
      <c r="G11" s="6"/>
      <c r="H11" s="3"/>
      <c r="I11" s="3"/>
      <c r="J11" s="1"/>
      <c r="K11" s="1"/>
      <c r="L11" s="1"/>
      <c r="M11" s="1"/>
      <c r="N11" s="1"/>
      <c r="O11" s="1"/>
    </row>
    <row r="12" spans="1:15" ht="10.15" customHeight="1" x14ac:dyDescent="0.25">
      <c r="A12" s="24"/>
      <c r="B12" s="335"/>
      <c r="C12" s="335"/>
      <c r="D12" s="335"/>
      <c r="E12" s="335"/>
      <c r="F12" s="6"/>
      <c r="G12" s="6"/>
      <c r="H12" s="3"/>
      <c r="I12" s="3"/>
      <c r="J12" s="1"/>
      <c r="K12" s="1"/>
      <c r="L12" s="1"/>
      <c r="M12" s="1"/>
      <c r="N12" s="1"/>
      <c r="O12" s="1"/>
    </row>
    <row r="13" spans="1:15" ht="30" customHeight="1" x14ac:dyDescent="0.25">
      <c r="A13" s="15" t="s">
        <v>34</v>
      </c>
      <c r="B13" s="388" t="s">
        <v>62</v>
      </c>
      <c r="C13" s="388"/>
      <c r="D13" s="388"/>
      <c r="E13" s="388"/>
      <c r="F13" s="388"/>
      <c r="G13" s="388"/>
      <c r="H13" s="1"/>
      <c r="I13" s="1"/>
      <c r="J13" s="1"/>
    </row>
    <row r="14" spans="1:15" s="235" customFormat="1" ht="19.899999999999999" customHeight="1" x14ac:dyDescent="0.25">
      <c r="A14" s="351" t="s">
        <v>33</v>
      </c>
      <c r="B14" s="426" t="s">
        <v>661</v>
      </c>
      <c r="C14" s="426"/>
      <c r="D14" s="426"/>
      <c r="E14" s="426"/>
      <c r="F14" s="351"/>
      <c r="G14" s="351"/>
      <c r="H14" s="234"/>
      <c r="I14" s="234"/>
      <c r="J14" s="234"/>
    </row>
    <row r="15" spans="1:15" ht="129" customHeight="1" x14ac:dyDescent="0.25">
      <c r="A15" s="15" t="s">
        <v>32</v>
      </c>
      <c r="B15" s="400" t="s">
        <v>759</v>
      </c>
      <c r="C15" s="400"/>
      <c r="D15" s="400"/>
      <c r="E15" s="400"/>
      <c r="F15" s="400"/>
      <c r="G15" s="400"/>
      <c r="H15" s="1"/>
      <c r="I15" s="1"/>
      <c r="J15" s="1"/>
    </row>
    <row r="16" spans="1:15" x14ac:dyDescent="0.25">
      <c r="A16" s="343" t="s">
        <v>22</v>
      </c>
      <c r="B16" s="333"/>
      <c r="C16" s="333"/>
      <c r="D16" s="333"/>
      <c r="E16" s="333"/>
      <c r="F16" s="333"/>
      <c r="G16" s="333"/>
      <c r="H16" s="1"/>
      <c r="I16" s="1"/>
      <c r="J16" s="1"/>
    </row>
    <row r="17" spans="1:10" ht="24.6" customHeight="1" x14ac:dyDescent="0.25">
      <c r="A17" s="344" t="s">
        <v>103</v>
      </c>
      <c r="B17" s="386" t="s">
        <v>100</v>
      </c>
      <c r="C17" s="386"/>
      <c r="D17" s="386"/>
      <c r="E17" s="343"/>
      <c r="F17" s="343"/>
      <c r="G17" s="343"/>
      <c r="H17" s="1"/>
      <c r="I17" s="1"/>
      <c r="J17" s="1"/>
    </row>
    <row r="18" spans="1:10" ht="16.899999999999999" customHeight="1" x14ac:dyDescent="0.25">
      <c r="A18" s="343" t="s">
        <v>37</v>
      </c>
      <c r="B18" s="386" t="s">
        <v>63</v>
      </c>
      <c r="C18" s="386"/>
      <c r="D18" s="386"/>
      <c r="E18" s="386"/>
      <c r="F18" s="386"/>
      <c r="G18" s="386"/>
      <c r="H18" s="1"/>
      <c r="I18" s="1"/>
      <c r="J18" s="1"/>
    </row>
    <row r="19" spans="1:10" ht="22.9" customHeight="1" x14ac:dyDescent="0.25">
      <c r="A19" s="343" t="s">
        <v>14</v>
      </c>
      <c r="B19" s="333" t="s">
        <v>3</v>
      </c>
      <c r="C19" s="343"/>
      <c r="D19" s="343"/>
      <c r="E19" s="343"/>
      <c r="F19" s="343"/>
      <c r="G19" s="343"/>
      <c r="H19" s="1"/>
      <c r="I19" s="1"/>
      <c r="J19" s="1"/>
    </row>
    <row r="20" spans="1:10" ht="22.15" customHeight="1" x14ac:dyDescent="0.25">
      <c r="A20" s="343" t="s">
        <v>20</v>
      </c>
      <c r="B20" s="333" t="s">
        <v>112</v>
      </c>
      <c r="C20" s="343"/>
      <c r="D20" s="343"/>
      <c r="E20" s="343"/>
      <c r="F20" s="343"/>
      <c r="G20" s="343"/>
      <c r="H20" s="1"/>
      <c r="I20" s="1"/>
      <c r="J20" s="1"/>
    </row>
    <row r="21" spans="1:10" ht="24.6" customHeight="1" x14ac:dyDescent="0.25">
      <c r="A21" s="343" t="s">
        <v>4</v>
      </c>
      <c r="B21" s="388" t="s">
        <v>64</v>
      </c>
      <c r="C21" s="388"/>
      <c r="D21" s="388"/>
      <c r="E21" s="388"/>
      <c r="F21" s="388"/>
      <c r="G21" s="388"/>
      <c r="H21" s="1"/>
      <c r="I21" s="1"/>
      <c r="J21" s="1"/>
    </row>
    <row r="22" spans="1:10" ht="43.9" customHeight="1" x14ac:dyDescent="0.25">
      <c r="A22" s="344" t="s">
        <v>107</v>
      </c>
      <c r="B22" s="388" t="s">
        <v>753</v>
      </c>
      <c r="C22" s="388"/>
      <c r="D22" s="388"/>
      <c r="E22" s="388"/>
      <c r="F22" s="388"/>
      <c r="G22" s="388"/>
      <c r="H22" s="1"/>
      <c r="I22" s="1"/>
      <c r="J22" s="1"/>
    </row>
    <row r="23" spans="1:10" ht="36" customHeight="1" x14ac:dyDescent="0.25">
      <c r="A23" s="344" t="s">
        <v>13</v>
      </c>
      <c r="B23" s="388" t="s">
        <v>113</v>
      </c>
      <c r="C23" s="388"/>
      <c r="D23" s="388"/>
      <c r="E23" s="388"/>
      <c r="F23" s="388"/>
      <c r="G23" s="388"/>
      <c r="H23" s="1"/>
      <c r="I23" s="1"/>
      <c r="J23" s="1"/>
    </row>
    <row r="24" spans="1:10" ht="10.15" customHeight="1" x14ac:dyDescent="0.25">
      <c r="A24" s="333"/>
      <c r="B24" s="333"/>
      <c r="C24" s="343"/>
      <c r="D24" s="343"/>
      <c r="E24" s="343"/>
      <c r="F24" s="343"/>
      <c r="G24" s="343"/>
      <c r="H24" s="1"/>
      <c r="I24" s="1"/>
      <c r="J24" s="1"/>
    </row>
    <row r="25" spans="1:10" ht="15" customHeight="1" x14ac:dyDescent="0.25">
      <c r="A25" s="404" t="s">
        <v>23</v>
      </c>
      <c r="B25" s="404"/>
      <c r="C25" s="404"/>
      <c r="D25" s="404"/>
      <c r="E25" s="404"/>
      <c r="F25" s="404"/>
      <c r="G25" s="404"/>
      <c r="H25" s="1"/>
      <c r="I25" s="1"/>
      <c r="J25" s="1"/>
    </row>
    <row r="26" spans="1:10" ht="9.6" customHeight="1" x14ac:dyDescent="0.25">
      <c r="A26" s="343"/>
      <c r="B26" s="333"/>
      <c r="C26" s="343"/>
      <c r="D26" s="343"/>
      <c r="E26" s="343"/>
      <c r="F26" s="343"/>
      <c r="G26" s="343"/>
      <c r="H26" s="1"/>
      <c r="I26" s="1"/>
      <c r="J26" s="1"/>
    </row>
    <row r="27" spans="1:10" ht="31.15" customHeight="1" x14ac:dyDescent="0.25">
      <c r="A27" s="422" t="s">
        <v>24</v>
      </c>
      <c r="B27" s="391" t="s">
        <v>5</v>
      </c>
      <c r="C27" s="332" t="s">
        <v>26</v>
      </c>
      <c r="D27" s="337" t="s">
        <v>27</v>
      </c>
      <c r="E27" s="412" t="s">
        <v>28</v>
      </c>
      <c r="F27" s="412"/>
      <c r="G27" s="412"/>
      <c r="H27" s="1"/>
      <c r="I27" s="1"/>
      <c r="J27" s="1"/>
    </row>
    <row r="28" spans="1:10" ht="21.6" customHeight="1" x14ac:dyDescent="0.25">
      <c r="A28" s="422"/>
      <c r="B28" s="392"/>
      <c r="C28" s="345" t="s">
        <v>127</v>
      </c>
      <c r="D28" s="345" t="s">
        <v>222</v>
      </c>
      <c r="E28" s="347" t="s">
        <v>403</v>
      </c>
      <c r="F28" s="348" t="s">
        <v>603</v>
      </c>
      <c r="G28" s="341" t="s">
        <v>672</v>
      </c>
      <c r="H28" s="1"/>
      <c r="I28" s="1"/>
      <c r="J28" s="1"/>
    </row>
    <row r="29" spans="1:10" ht="34.5" customHeight="1" x14ac:dyDescent="0.25">
      <c r="A29" s="283" t="s">
        <v>645</v>
      </c>
      <c r="B29" s="4" t="s">
        <v>6</v>
      </c>
      <c r="C29" s="47">
        <v>9463784</v>
      </c>
      <c r="E29" s="47"/>
      <c r="F29" s="240"/>
      <c r="G29" s="236"/>
      <c r="H29" s="1"/>
      <c r="I29" s="1"/>
      <c r="J29" s="1"/>
    </row>
    <row r="30" spans="1:10" ht="45.75" customHeight="1" x14ac:dyDescent="0.25">
      <c r="A30" s="7" t="s">
        <v>646</v>
      </c>
      <c r="B30" s="4" t="s">
        <v>6</v>
      </c>
      <c r="C30" s="47"/>
      <c r="D30" s="47">
        <v>3000000</v>
      </c>
      <c r="E30" s="47">
        <v>3252749</v>
      </c>
      <c r="F30" s="240"/>
      <c r="G30" s="236"/>
      <c r="H30" s="1"/>
      <c r="I30" s="1"/>
      <c r="J30" s="1"/>
    </row>
    <row r="31" spans="1:10" ht="33.75" customHeight="1" x14ac:dyDescent="0.25">
      <c r="A31" s="7" t="s">
        <v>18</v>
      </c>
      <c r="B31" s="4" t="s">
        <v>6</v>
      </c>
      <c r="C31" s="10">
        <v>117498</v>
      </c>
      <c r="D31" s="236"/>
      <c r="E31" s="240"/>
      <c r="F31" s="240"/>
      <c r="G31" s="236"/>
      <c r="H31" s="1"/>
      <c r="I31" s="1"/>
      <c r="J31" s="1"/>
    </row>
    <row r="32" spans="1:10" ht="53.25" customHeight="1" x14ac:dyDescent="0.25">
      <c r="A32" s="7" t="s">
        <v>648</v>
      </c>
      <c r="B32" s="4" t="s">
        <v>6</v>
      </c>
      <c r="C32" s="10"/>
      <c r="D32" s="10">
        <f>1300006+200000</f>
        <v>1500006</v>
      </c>
      <c r="E32" s="236">
        <v>2000</v>
      </c>
      <c r="F32" s="236"/>
      <c r="G32" s="236"/>
      <c r="H32" s="1"/>
      <c r="I32" s="1"/>
      <c r="J32" s="1"/>
    </row>
    <row r="33" spans="1:10" s="339" customFormat="1" ht="30.6" customHeight="1" x14ac:dyDescent="0.25">
      <c r="A33" s="11" t="s">
        <v>29</v>
      </c>
      <c r="B33" s="332" t="s">
        <v>6</v>
      </c>
      <c r="C33" s="9">
        <f>SUM(C29:C32)</f>
        <v>9581282</v>
      </c>
      <c r="D33" s="9">
        <f t="shared" ref="D33:E33" si="0">SUM(D29:D32)</f>
        <v>4500006</v>
      </c>
      <c r="E33" s="9">
        <f t="shared" si="0"/>
        <v>3254749</v>
      </c>
      <c r="F33" s="9">
        <f t="shared" ref="F33" si="1">SUM(F29:F32)</f>
        <v>0</v>
      </c>
      <c r="G33" s="9">
        <f t="shared" ref="G33" si="2">SUM(G29:G32)</f>
        <v>0</v>
      </c>
      <c r="H33" s="14"/>
      <c r="I33" s="14"/>
      <c r="J33" s="14"/>
    </row>
    <row r="34" spans="1:10" ht="15.75" customHeight="1" x14ac:dyDescent="0.25">
      <c r="A34" s="333"/>
      <c r="B34" s="333"/>
      <c r="C34" s="343"/>
      <c r="D34" s="343"/>
      <c r="E34" s="343"/>
      <c r="F34" s="343"/>
      <c r="G34" s="343"/>
      <c r="H34" s="1"/>
      <c r="I34" s="1"/>
      <c r="J34" s="1"/>
    </row>
    <row r="35" spans="1:10" ht="29.25" customHeight="1" x14ac:dyDescent="0.25">
      <c r="A35" s="344" t="s">
        <v>30</v>
      </c>
      <c r="B35" s="421" t="s">
        <v>65</v>
      </c>
      <c r="C35" s="421"/>
      <c r="D35" s="421"/>
      <c r="E35" s="343"/>
      <c r="F35" s="343"/>
      <c r="G35" s="343"/>
      <c r="H35" s="1"/>
      <c r="I35" s="1"/>
      <c r="J35" s="1"/>
    </row>
    <row r="36" spans="1:10" ht="16.899999999999999" customHeight="1" x14ac:dyDescent="0.25">
      <c r="A36" s="343" t="s">
        <v>35</v>
      </c>
      <c r="B36" s="386"/>
      <c r="C36" s="386"/>
      <c r="D36" s="386"/>
      <c r="E36" s="343"/>
      <c r="F36" s="343"/>
      <c r="G36" s="343"/>
      <c r="H36" s="1"/>
      <c r="I36" s="1"/>
      <c r="J36" s="1"/>
    </row>
    <row r="37" spans="1:10" ht="21" customHeight="1" x14ac:dyDescent="0.25">
      <c r="A37" s="343" t="s">
        <v>37</v>
      </c>
      <c r="B37" s="386" t="s">
        <v>63</v>
      </c>
      <c r="C37" s="386"/>
      <c r="D37" s="386"/>
      <c r="E37" s="386"/>
      <c r="F37" s="386"/>
      <c r="G37" s="386"/>
      <c r="H37" s="1"/>
      <c r="I37" s="1"/>
      <c r="J37" s="1"/>
    </row>
    <row r="38" spans="1:10" ht="15" customHeight="1" x14ac:dyDescent="0.25">
      <c r="A38" s="343" t="s">
        <v>20</v>
      </c>
      <c r="B38" s="333" t="s">
        <v>124</v>
      </c>
      <c r="C38" s="343"/>
      <c r="D38" s="343"/>
      <c r="E38" s="343"/>
      <c r="F38" s="343"/>
      <c r="G38" s="343"/>
      <c r="H38" s="1"/>
      <c r="I38" s="1"/>
      <c r="J38" s="1"/>
    </row>
    <row r="39" spans="1:10" ht="33" customHeight="1" x14ac:dyDescent="0.25">
      <c r="A39" s="344" t="s">
        <v>36</v>
      </c>
      <c r="B39" s="388" t="s">
        <v>113</v>
      </c>
      <c r="C39" s="388"/>
      <c r="D39" s="388"/>
      <c r="E39" s="388"/>
      <c r="F39" s="388"/>
      <c r="G39" s="388"/>
      <c r="H39" s="1"/>
      <c r="I39" s="1"/>
      <c r="J39" s="1"/>
    </row>
    <row r="40" spans="1:10" ht="15" customHeight="1" x14ac:dyDescent="0.25">
      <c r="A40" s="344"/>
      <c r="B40" s="336"/>
      <c r="C40" s="336"/>
      <c r="D40" s="336"/>
      <c r="E40" s="336"/>
      <c r="F40" s="336"/>
      <c r="G40" s="336"/>
      <c r="H40" s="1"/>
      <c r="I40" s="1"/>
      <c r="J40" s="1"/>
    </row>
    <row r="41" spans="1:10" ht="19.149999999999999" customHeight="1" x14ac:dyDescent="0.25">
      <c r="A41" s="419" t="s">
        <v>21</v>
      </c>
      <c r="B41" s="419"/>
      <c r="C41" s="419"/>
      <c r="D41" s="419"/>
      <c r="E41" s="419"/>
      <c r="F41" s="419"/>
      <c r="G41" s="419"/>
      <c r="H41" s="1"/>
      <c r="I41" s="1"/>
      <c r="J41" s="1"/>
    </row>
    <row r="42" spans="1:10" ht="31.15" customHeight="1" x14ac:dyDescent="0.25">
      <c r="A42" s="412" t="s">
        <v>21</v>
      </c>
      <c r="B42" s="391" t="s">
        <v>5</v>
      </c>
      <c r="C42" s="332" t="s">
        <v>26</v>
      </c>
      <c r="D42" s="337" t="s">
        <v>27</v>
      </c>
      <c r="E42" s="412" t="s">
        <v>28</v>
      </c>
      <c r="F42" s="412"/>
      <c r="G42" s="412"/>
      <c r="H42" s="1"/>
      <c r="I42" s="1"/>
      <c r="J42" s="1"/>
    </row>
    <row r="43" spans="1:10" ht="21" customHeight="1" x14ac:dyDescent="0.25">
      <c r="A43" s="412"/>
      <c r="B43" s="392"/>
      <c r="C43" s="332" t="s">
        <v>127</v>
      </c>
      <c r="D43" s="332" t="s">
        <v>222</v>
      </c>
      <c r="E43" s="338" t="s">
        <v>403</v>
      </c>
      <c r="F43" s="241" t="s">
        <v>603</v>
      </c>
      <c r="G43" s="241" t="s">
        <v>672</v>
      </c>
      <c r="H43" s="1"/>
      <c r="I43" s="1"/>
      <c r="J43" s="1"/>
    </row>
    <row r="44" spans="1:10" ht="48" hidden="1" customHeight="1" x14ac:dyDescent="0.25">
      <c r="A44" s="48" t="s">
        <v>183</v>
      </c>
      <c r="B44" s="49" t="s">
        <v>6</v>
      </c>
      <c r="C44" s="10"/>
      <c r="D44" s="10"/>
      <c r="E44" s="10"/>
      <c r="F44" s="352"/>
      <c r="G44" s="353"/>
      <c r="H44" s="1"/>
      <c r="I44" s="1"/>
      <c r="J44" s="1"/>
    </row>
    <row r="45" spans="1:10" ht="38.25" x14ac:dyDescent="0.25">
      <c r="A45" s="48" t="s">
        <v>218</v>
      </c>
      <c r="B45" s="49" t="s">
        <v>6</v>
      </c>
      <c r="C45" s="10">
        <v>1417513</v>
      </c>
      <c r="D45" s="236"/>
      <c r="E45" s="47"/>
      <c r="F45" s="47"/>
      <c r="G45" s="240"/>
      <c r="H45" s="1"/>
      <c r="I45" s="1"/>
      <c r="J45" s="1"/>
    </row>
    <row r="46" spans="1:10" ht="38.25" x14ac:dyDescent="0.25">
      <c r="A46" s="48" t="s">
        <v>738</v>
      </c>
      <c r="B46" s="49" t="s">
        <v>6</v>
      </c>
      <c r="C46" s="10">
        <v>8046271</v>
      </c>
      <c r="D46" s="236"/>
      <c r="E46" s="47"/>
      <c r="F46" s="47"/>
      <c r="G46" s="240"/>
      <c r="H46" s="1"/>
      <c r="I46" s="1"/>
      <c r="J46" s="1"/>
    </row>
    <row r="47" spans="1:10" s="339" customFormat="1" x14ac:dyDescent="0.25">
      <c r="A47" s="169" t="s">
        <v>321</v>
      </c>
      <c r="B47" s="170"/>
      <c r="C47" s="171">
        <f>SUM(C48:C49)</f>
        <v>19.3</v>
      </c>
      <c r="D47" s="171"/>
      <c r="E47" s="255"/>
      <c r="F47" s="255"/>
      <c r="G47" s="255"/>
    </row>
    <row r="48" spans="1:10" ht="38.25" x14ac:dyDescent="0.25">
      <c r="A48" s="48" t="s">
        <v>218</v>
      </c>
      <c r="B48" s="49" t="s">
        <v>321</v>
      </c>
      <c r="C48" s="36">
        <v>8</v>
      </c>
      <c r="D48" s="36"/>
      <c r="E48" s="166"/>
      <c r="F48" s="47"/>
      <c r="G48" s="240"/>
    </row>
    <row r="49" spans="1:10" s="346" customFormat="1" ht="38.25" x14ac:dyDescent="0.25">
      <c r="A49" s="48" t="s">
        <v>738</v>
      </c>
      <c r="B49" s="49" t="s">
        <v>321</v>
      </c>
      <c r="C49" s="36">
        <v>11.3</v>
      </c>
      <c r="D49" s="36"/>
      <c r="E49" s="166"/>
      <c r="F49" s="47"/>
      <c r="G49" s="240"/>
    </row>
    <row r="50" spans="1:10" s="346" customFormat="1" x14ac:dyDescent="0.25">
      <c r="A50" s="103"/>
      <c r="B50" s="256"/>
      <c r="C50" s="371"/>
      <c r="D50" s="371"/>
      <c r="E50" s="372"/>
      <c r="F50" s="102"/>
      <c r="G50" s="285"/>
    </row>
    <row r="51" spans="1:10" x14ac:dyDescent="0.25">
      <c r="A51" s="342"/>
      <c r="B51" s="35"/>
      <c r="C51" s="35"/>
      <c r="D51" s="35"/>
      <c r="E51" s="35"/>
      <c r="F51" s="35"/>
      <c r="G51" s="35"/>
      <c r="H51" s="1"/>
      <c r="I51" s="1"/>
      <c r="J51" s="1"/>
    </row>
    <row r="52" spans="1:10" x14ac:dyDescent="0.25">
      <c r="A52" s="404" t="s">
        <v>101</v>
      </c>
      <c r="B52" s="404"/>
      <c r="C52" s="404"/>
      <c r="D52" s="404"/>
      <c r="E52" s="404"/>
      <c r="F52" s="404"/>
      <c r="G52" s="404"/>
      <c r="H52" s="1"/>
      <c r="I52" s="1"/>
      <c r="J52" s="1"/>
    </row>
    <row r="53" spans="1:10" ht="30" customHeight="1" x14ac:dyDescent="0.25">
      <c r="A53" s="410" t="s">
        <v>38</v>
      </c>
      <c r="B53" s="391" t="s">
        <v>5</v>
      </c>
      <c r="C53" s="332" t="s">
        <v>26</v>
      </c>
      <c r="D53" s="337" t="s">
        <v>27</v>
      </c>
      <c r="E53" s="412" t="s">
        <v>28</v>
      </c>
      <c r="F53" s="412"/>
      <c r="G53" s="412"/>
      <c r="H53" s="1"/>
      <c r="I53" s="1"/>
      <c r="J53" s="1"/>
    </row>
    <row r="54" spans="1:10" ht="22.15" customHeight="1" x14ac:dyDescent="0.25">
      <c r="A54" s="411"/>
      <c r="B54" s="392"/>
      <c r="C54" s="345" t="s">
        <v>127</v>
      </c>
      <c r="D54" s="345" t="s">
        <v>222</v>
      </c>
      <c r="E54" s="347" t="s">
        <v>403</v>
      </c>
      <c r="F54" s="241" t="s">
        <v>603</v>
      </c>
      <c r="G54" s="241" t="s">
        <v>672</v>
      </c>
      <c r="H54" s="1"/>
      <c r="I54" s="1"/>
      <c r="J54" s="1"/>
    </row>
    <row r="55" spans="1:10" ht="52.15" hidden="1" customHeight="1" x14ac:dyDescent="0.25">
      <c r="A55" s="20" t="s">
        <v>67</v>
      </c>
      <c r="B55" s="4" t="s">
        <v>6</v>
      </c>
      <c r="C55" s="10"/>
      <c r="D55" s="10"/>
      <c r="E55" s="47"/>
      <c r="F55" s="47"/>
      <c r="G55" s="119"/>
      <c r="H55" s="1"/>
      <c r="I55" s="1"/>
      <c r="J55" s="1"/>
    </row>
    <row r="56" spans="1:10" ht="63.75" hidden="1" x14ac:dyDescent="0.25">
      <c r="A56" s="20" t="s">
        <v>69</v>
      </c>
      <c r="B56" s="4" t="s">
        <v>6</v>
      </c>
      <c r="C56" s="10"/>
      <c r="D56" s="10"/>
      <c r="E56" s="47"/>
      <c r="F56" s="47"/>
      <c r="G56" s="119"/>
      <c r="H56" s="1"/>
      <c r="I56" s="1"/>
      <c r="J56" s="1"/>
    </row>
    <row r="57" spans="1:10" ht="38.25" hidden="1" x14ac:dyDescent="0.25">
      <c r="A57" s="20" t="s">
        <v>77</v>
      </c>
      <c r="B57" s="4" t="s">
        <v>6</v>
      </c>
      <c r="C57" s="10"/>
      <c r="D57" s="10"/>
      <c r="E57" s="47"/>
      <c r="F57" s="47"/>
      <c r="G57" s="119"/>
      <c r="H57" s="1"/>
      <c r="I57" s="1"/>
      <c r="J57" s="1"/>
    </row>
    <row r="58" spans="1:10" ht="38.25" hidden="1" x14ac:dyDescent="0.25">
      <c r="A58" s="20" t="s">
        <v>68</v>
      </c>
      <c r="B58" s="4" t="s">
        <v>6</v>
      </c>
      <c r="C58" s="10"/>
      <c r="D58" s="10"/>
      <c r="E58" s="47"/>
      <c r="F58" s="47"/>
      <c r="G58" s="119"/>
      <c r="H58" s="1"/>
      <c r="I58" s="1"/>
      <c r="J58" s="1"/>
    </row>
    <row r="59" spans="1:10" s="339" customFormat="1" ht="26.45" hidden="1" customHeight="1" x14ac:dyDescent="0.25">
      <c r="A59" s="20" t="s">
        <v>78</v>
      </c>
      <c r="B59" s="4" t="s">
        <v>6</v>
      </c>
      <c r="C59" s="10">
        <v>964363</v>
      </c>
      <c r="D59" s="10"/>
      <c r="E59" s="47"/>
      <c r="F59" s="47"/>
      <c r="G59" s="341"/>
      <c r="H59" s="14"/>
      <c r="I59" s="14"/>
      <c r="J59" s="14"/>
    </row>
    <row r="60" spans="1:10" ht="15" hidden="1" customHeight="1" x14ac:dyDescent="0.25">
      <c r="A60" s="20" t="s">
        <v>79</v>
      </c>
      <c r="B60" s="4" t="s">
        <v>6</v>
      </c>
      <c r="C60" s="10"/>
      <c r="D60" s="10">
        <v>700000</v>
      </c>
      <c r="E60" s="47">
        <v>1013439</v>
      </c>
      <c r="F60" s="47">
        <v>1013439</v>
      </c>
      <c r="G60" s="119"/>
      <c r="H60" s="1"/>
      <c r="I60" s="1"/>
      <c r="J60" s="1"/>
    </row>
    <row r="61" spans="1:10" ht="68.45" hidden="1" customHeight="1" x14ac:dyDescent="0.25">
      <c r="A61" s="20" t="s">
        <v>80</v>
      </c>
      <c r="B61" s="4" t="s">
        <v>6</v>
      </c>
      <c r="C61" s="10"/>
      <c r="D61" s="10">
        <v>1000000</v>
      </c>
      <c r="E61" s="47">
        <v>700000</v>
      </c>
      <c r="F61" s="47">
        <v>700000</v>
      </c>
      <c r="G61" s="119"/>
      <c r="H61" s="1"/>
      <c r="I61" s="1"/>
      <c r="J61" s="1"/>
    </row>
    <row r="62" spans="1:10" ht="45.6" hidden="1" customHeight="1" x14ac:dyDescent="0.25">
      <c r="A62" s="19" t="s">
        <v>72</v>
      </c>
      <c r="B62" s="4" t="s">
        <v>6</v>
      </c>
      <c r="C62" s="10"/>
      <c r="D62" s="10">
        <v>2000000</v>
      </c>
      <c r="E62" s="47">
        <v>3000000</v>
      </c>
      <c r="F62" s="47">
        <v>3000000</v>
      </c>
      <c r="G62" s="119"/>
      <c r="H62" s="1"/>
      <c r="I62" s="1"/>
      <c r="J62" s="1"/>
    </row>
    <row r="63" spans="1:10" ht="36.6" customHeight="1" x14ac:dyDescent="0.25">
      <c r="A63" s="11" t="s">
        <v>39</v>
      </c>
      <c r="B63" s="332" t="s">
        <v>6</v>
      </c>
      <c r="C63" s="46">
        <f>SUM(C45:C46)</f>
        <v>9463784</v>
      </c>
      <c r="D63" s="46">
        <f t="shared" ref="D63:G63" si="3">SUM(D45:D46)</f>
        <v>0</v>
      </c>
      <c r="E63" s="46">
        <f t="shared" si="3"/>
        <v>0</v>
      </c>
      <c r="F63" s="46">
        <f t="shared" si="3"/>
        <v>0</v>
      </c>
      <c r="G63" s="46">
        <f t="shared" si="3"/>
        <v>0</v>
      </c>
      <c r="H63" s="1"/>
      <c r="I63" s="1"/>
      <c r="J63" s="1"/>
    </row>
    <row r="64" spans="1:10" ht="17.25" customHeight="1" x14ac:dyDescent="0.25">
      <c r="A64" s="408"/>
      <c r="B64" s="397"/>
      <c r="C64" s="397"/>
      <c r="D64" s="397"/>
      <c r="E64" s="397"/>
      <c r="F64" s="397"/>
      <c r="G64" s="409"/>
      <c r="H64" s="1"/>
      <c r="I64" s="1"/>
      <c r="J64" s="1"/>
    </row>
    <row r="65" spans="1:10" ht="29.25" customHeight="1" x14ac:dyDescent="0.25">
      <c r="A65" s="344" t="s">
        <v>30</v>
      </c>
      <c r="B65" s="424" t="s">
        <v>739</v>
      </c>
      <c r="C65" s="424"/>
      <c r="D65" s="424"/>
      <c r="E65" s="424"/>
      <c r="F65" s="424"/>
      <c r="G65" s="424"/>
      <c r="H65" s="1"/>
      <c r="I65" s="1"/>
      <c r="J65" s="1"/>
    </row>
    <row r="66" spans="1:10" ht="16.899999999999999" customHeight="1" x14ac:dyDescent="0.25">
      <c r="A66" s="343" t="s">
        <v>35</v>
      </c>
      <c r="B66" s="386" t="s">
        <v>100</v>
      </c>
      <c r="C66" s="386"/>
      <c r="D66" s="386"/>
      <c r="E66" s="343"/>
      <c r="F66" s="343"/>
      <c r="G66" s="343"/>
      <c r="H66" s="1"/>
      <c r="I66" s="1"/>
      <c r="J66" s="1"/>
    </row>
    <row r="67" spans="1:10" ht="21" customHeight="1" x14ac:dyDescent="0.25">
      <c r="A67" s="343" t="s">
        <v>37</v>
      </c>
      <c r="B67" s="386" t="s">
        <v>63</v>
      </c>
      <c r="C67" s="386"/>
      <c r="D67" s="386"/>
      <c r="E67" s="386"/>
      <c r="F67" s="386"/>
      <c r="G67" s="386"/>
      <c r="H67" s="1"/>
      <c r="I67" s="1"/>
      <c r="J67" s="1"/>
    </row>
    <row r="68" spans="1:10" ht="15" customHeight="1" x14ac:dyDescent="0.25">
      <c r="A68" s="343" t="s">
        <v>20</v>
      </c>
      <c r="B68" s="333" t="s">
        <v>112</v>
      </c>
      <c r="C68" s="343"/>
      <c r="D68" s="343"/>
      <c r="E68" s="343"/>
      <c r="F68" s="343"/>
      <c r="G68" s="343"/>
      <c r="H68" s="1"/>
      <c r="I68" s="1"/>
      <c r="J68" s="1"/>
    </row>
    <row r="69" spans="1:10" ht="33" customHeight="1" x14ac:dyDescent="0.25">
      <c r="A69" s="344" t="s">
        <v>36</v>
      </c>
      <c r="B69" s="388" t="s">
        <v>113</v>
      </c>
      <c r="C69" s="388"/>
      <c r="D69" s="388"/>
      <c r="E69" s="388"/>
      <c r="F69" s="388"/>
      <c r="G69" s="388"/>
      <c r="H69" s="1"/>
      <c r="I69" s="1"/>
      <c r="J69" s="1"/>
    </row>
    <row r="70" spans="1:10" ht="10.9" customHeight="1" x14ac:dyDescent="0.25">
      <c r="A70" s="16"/>
      <c r="B70" s="323"/>
      <c r="C70" s="340"/>
      <c r="D70" s="340"/>
      <c r="E70" s="340"/>
      <c r="F70" s="340"/>
      <c r="G70" s="340"/>
      <c r="H70" s="1"/>
      <c r="I70" s="1"/>
      <c r="J70" s="1"/>
    </row>
    <row r="71" spans="1:10" ht="18" customHeight="1" x14ac:dyDescent="0.25">
      <c r="A71" s="396" t="s">
        <v>21</v>
      </c>
      <c r="B71" s="396"/>
      <c r="C71" s="396"/>
      <c r="D71" s="396"/>
      <c r="E71" s="396"/>
      <c r="F71" s="396"/>
      <c r="G71" s="396"/>
      <c r="I71" s="1"/>
      <c r="J71" s="1"/>
    </row>
    <row r="72" spans="1:10" ht="33.75" customHeight="1" x14ac:dyDescent="0.25">
      <c r="A72" s="422" t="s">
        <v>21</v>
      </c>
      <c r="B72" s="412" t="s">
        <v>5</v>
      </c>
      <c r="C72" s="9" t="s">
        <v>26</v>
      </c>
      <c r="D72" s="300" t="s">
        <v>27</v>
      </c>
      <c r="E72" s="423" t="s">
        <v>28</v>
      </c>
      <c r="F72" s="423"/>
      <c r="G72" s="423"/>
      <c r="H72" s="1"/>
      <c r="I72" s="1"/>
      <c r="J72" s="1"/>
    </row>
    <row r="73" spans="1:10" ht="21" customHeight="1" x14ac:dyDescent="0.25">
      <c r="A73" s="422"/>
      <c r="B73" s="412"/>
      <c r="C73" s="345" t="s">
        <v>127</v>
      </c>
      <c r="D73" s="345" t="s">
        <v>222</v>
      </c>
      <c r="E73" s="347" t="s">
        <v>403</v>
      </c>
      <c r="F73" s="241" t="s">
        <v>603</v>
      </c>
      <c r="G73" s="241" t="s">
        <v>672</v>
      </c>
      <c r="H73" s="1"/>
      <c r="I73" s="1"/>
      <c r="J73" s="1"/>
    </row>
    <row r="74" spans="1:10" ht="39.75" customHeight="1" x14ac:dyDescent="0.25">
      <c r="A74" s="7" t="s">
        <v>740</v>
      </c>
      <c r="B74" s="4" t="s">
        <v>6</v>
      </c>
      <c r="C74" s="10"/>
      <c r="D74" s="10">
        <v>3000000</v>
      </c>
      <c r="E74" s="47">
        <v>3252749</v>
      </c>
      <c r="F74" s="9"/>
      <c r="G74" s="9"/>
      <c r="H74" s="1"/>
      <c r="I74" s="1"/>
      <c r="J74" s="1"/>
    </row>
    <row r="75" spans="1:10" ht="21.75" customHeight="1" x14ac:dyDescent="0.25">
      <c r="A75" s="11" t="s">
        <v>321</v>
      </c>
      <c r="B75" s="332"/>
      <c r="C75" s="165"/>
      <c r="D75" s="165">
        <f>D76</f>
        <v>26</v>
      </c>
      <c r="E75" s="236"/>
      <c r="F75" s="165"/>
      <c r="G75" s="165"/>
      <c r="H75" s="1"/>
      <c r="I75" s="1"/>
      <c r="J75" s="1"/>
    </row>
    <row r="76" spans="1:10" ht="39.75" customHeight="1" x14ac:dyDescent="0.25">
      <c r="A76" s="7" t="s">
        <v>740</v>
      </c>
      <c r="B76" s="4" t="s">
        <v>321</v>
      </c>
      <c r="C76" s="10"/>
      <c r="D76" s="36">
        <v>26</v>
      </c>
      <c r="E76" s="236"/>
      <c r="F76" s="36">
        <v>26</v>
      </c>
      <c r="G76" s="9"/>
      <c r="H76" s="1"/>
      <c r="I76" s="1"/>
      <c r="J76" s="1"/>
    </row>
    <row r="77" spans="1:10" ht="10.9" customHeight="1" x14ac:dyDescent="0.25">
      <c r="A77" s="16"/>
      <c r="B77" s="323"/>
      <c r="C77" s="340"/>
      <c r="D77" s="340"/>
      <c r="E77" s="340"/>
      <c r="F77" s="340"/>
      <c r="G77" s="340"/>
      <c r="H77" s="1"/>
      <c r="I77" s="1"/>
      <c r="J77" s="1"/>
    </row>
    <row r="78" spans="1:10" ht="20.25" customHeight="1" x14ac:dyDescent="0.25">
      <c r="A78" s="420" t="s">
        <v>101</v>
      </c>
      <c r="B78" s="420"/>
      <c r="C78" s="420"/>
      <c r="D78" s="420"/>
      <c r="E78" s="420"/>
      <c r="F78" s="420"/>
      <c r="G78" s="420"/>
      <c r="H78" s="1"/>
      <c r="I78" s="1"/>
      <c r="J78" s="1"/>
    </row>
    <row r="79" spans="1:10" ht="30" customHeight="1" x14ac:dyDescent="0.25">
      <c r="A79" s="410" t="s">
        <v>38</v>
      </c>
      <c r="B79" s="391" t="s">
        <v>5</v>
      </c>
      <c r="C79" s="332" t="s">
        <v>26</v>
      </c>
      <c r="D79" s="337" t="s">
        <v>27</v>
      </c>
      <c r="E79" s="412" t="s">
        <v>28</v>
      </c>
      <c r="F79" s="412"/>
      <c r="G79" s="412"/>
      <c r="H79" s="1"/>
      <c r="I79" s="1"/>
      <c r="J79" s="1"/>
    </row>
    <row r="80" spans="1:10" ht="22.15" customHeight="1" x14ac:dyDescent="0.25">
      <c r="A80" s="411"/>
      <c r="B80" s="392"/>
      <c r="C80" s="345" t="s">
        <v>127</v>
      </c>
      <c r="D80" s="345" t="s">
        <v>222</v>
      </c>
      <c r="E80" s="347" t="s">
        <v>403</v>
      </c>
      <c r="F80" s="241" t="s">
        <v>603</v>
      </c>
      <c r="G80" s="241" t="s">
        <v>672</v>
      </c>
      <c r="H80" s="1"/>
      <c r="I80" s="1"/>
      <c r="J80" s="1"/>
    </row>
    <row r="81" spans="1:10" ht="36.6" customHeight="1" x14ac:dyDescent="0.25">
      <c r="A81" s="11" t="s">
        <v>39</v>
      </c>
      <c r="B81" s="332" t="s">
        <v>6</v>
      </c>
      <c r="C81" s="46">
        <f>C74</f>
        <v>0</v>
      </c>
      <c r="D81" s="46">
        <f>D74</f>
        <v>3000000</v>
      </c>
      <c r="E81" s="46">
        <f t="shared" ref="E81:G81" si="4">E74</f>
        <v>3252749</v>
      </c>
      <c r="F81" s="46">
        <f t="shared" si="4"/>
        <v>0</v>
      </c>
      <c r="G81" s="46">
        <f t="shared" si="4"/>
        <v>0</v>
      </c>
      <c r="H81" s="1"/>
      <c r="I81" s="1"/>
      <c r="J81" s="1"/>
    </row>
    <row r="82" spans="1:10" ht="18.75" customHeight="1" x14ac:dyDescent="0.25">
      <c r="A82" s="16"/>
      <c r="B82" s="323"/>
      <c r="C82" s="340"/>
      <c r="D82" s="340"/>
      <c r="E82" s="340"/>
      <c r="F82" s="340"/>
      <c r="G82" s="340"/>
      <c r="H82" s="1"/>
      <c r="I82" s="1"/>
      <c r="J82" s="1"/>
    </row>
    <row r="83" spans="1:10" ht="29.25" customHeight="1" x14ac:dyDescent="0.25">
      <c r="A83" s="344" t="s">
        <v>30</v>
      </c>
      <c r="B83" s="421" t="s">
        <v>31</v>
      </c>
      <c r="C83" s="421"/>
      <c r="D83" s="343"/>
      <c r="E83" s="343"/>
      <c r="F83" s="343"/>
      <c r="G83" s="343"/>
      <c r="H83" s="1"/>
      <c r="I83" s="1"/>
      <c r="J83" s="1"/>
    </row>
    <row r="84" spans="1:10" ht="16.899999999999999" customHeight="1" x14ac:dyDescent="0.25">
      <c r="A84" s="343" t="s">
        <v>35</v>
      </c>
      <c r="B84" s="386" t="s">
        <v>100</v>
      </c>
      <c r="C84" s="386"/>
      <c r="D84" s="386"/>
      <c r="E84" s="343"/>
      <c r="F84" s="343"/>
      <c r="G84" s="343"/>
      <c r="H84" s="1"/>
      <c r="I84" s="1"/>
      <c r="J84" s="1"/>
    </row>
    <row r="85" spans="1:10" ht="21" customHeight="1" x14ac:dyDescent="0.25">
      <c r="A85" s="343" t="s">
        <v>37</v>
      </c>
      <c r="B85" s="386" t="s">
        <v>63</v>
      </c>
      <c r="C85" s="386"/>
      <c r="D85" s="386"/>
      <c r="E85" s="386"/>
      <c r="F85" s="386"/>
      <c r="G85" s="386"/>
      <c r="H85" s="1"/>
      <c r="I85" s="1"/>
      <c r="J85" s="1"/>
    </row>
    <row r="86" spans="1:10" ht="15" customHeight="1" x14ac:dyDescent="0.25">
      <c r="A86" s="343" t="s">
        <v>20</v>
      </c>
      <c r="B86" s="333" t="s">
        <v>112</v>
      </c>
      <c r="C86" s="343"/>
      <c r="D86" s="343"/>
      <c r="E86" s="343"/>
      <c r="F86" s="343"/>
      <c r="G86" s="343"/>
      <c r="H86" s="1"/>
      <c r="I86" s="1"/>
      <c r="J86" s="1"/>
    </row>
    <row r="87" spans="1:10" ht="33" customHeight="1" x14ac:dyDescent="0.25">
      <c r="A87" s="344" t="s">
        <v>36</v>
      </c>
      <c r="B87" s="388" t="s">
        <v>113</v>
      </c>
      <c r="C87" s="388"/>
      <c r="D87" s="388"/>
      <c r="E87" s="388"/>
      <c r="F87" s="388"/>
      <c r="G87" s="388"/>
      <c r="H87" s="1"/>
      <c r="I87" s="1"/>
      <c r="J87" s="1"/>
    </row>
    <row r="88" spans="1:10" ht="15" customHeight="1" x14ac:dyDescent="0.25">
      <c r="A88" s="344"/>
      <c r="B88" s="336"/>
      <c r="C88" s="336"/>
      <c r="D88" s="336"/>
      <c r="E88" s="336"/>
      <c r="F88" s="336"/>
      <c r="G88" s="336"/>
      <c r="H88" s="1"/>
      <c r="I88" s="1"/>
      <c r="J88" s="1"/>
    </row>
    <row r="89" spans="1:10" ht="18" customHeight="1" x14ac:dyDescent="0.25">
      <c r="A89" s="419" t="s">
        <v>21</v>
      </c>
      <c r="B89" s="419"/>
      <c r="C89" s="419"/>
      <c r="D89" s="419"/>
      <c r="E89" s="419"/>
      <c r="F89" s="419"/>
      <c r="G89" s="419"/>
      <c r="H89" s="1"/>
      <c r="I89" s="1"/>
      <c r="J89" s="1"/>
    </row>
    <row r="90" spans="1:10" ht="33" customHeight="1" x14ac:dyDescent="0.25">
      <c r="A90" s="412" t="s">
        <v>21</v>
      </c>
      <c r="B90" s="391" t="s">
        <v>5</v>
      </c>
      <c r="C90" s="332" t="s">
        <v>26</v>
      </c>
      <c r="D90" s="337" t="s">
        <v>27</v>
      </c>
      <c r="E90" s="412" t="s">
        <v>28</v>
      </c>
      <c r="F90" s="412"/>
      <c r="G90" s="412"/>
      <c r="H90" s="1"/>
      <c r="I90" s="1"/>
      <c r="J90" s="1"/>
    </row>
    <row r="91" spans="1:10" ht="23.45" customHeight="1" x14ac:dyDescent="0.25">
      <c r="A91" s="412"/>
      <c r="B91" s="392"/>
      <c r="C91" s="345" t="s">
        <v>127</v>
      </c>
      <c r="D91" s="345" t="s">
        <v>222</v>
      </c>
      <c r="E91" s="347" t="s">
        <v>403</v>
      </c>
      <c r="F91" s="241" t="s">
        <v>603</v>
      </c>
      <c r="G91" s="241" t="s">
        <v>672</v>
      </c>
      <c r="H91" s="1"/>
      <c r="I91" s="1"/>
      <c r="J91" s="1"/>
    </row>
    <row r="92" spans="1:10" ht="46.9" hidden="1" customHeight="1" x14ac:dyDescent="0.25">
      <c r="A92" s="48" t="s">
        <v>216</v>
      </c>
      <c r="B92" s="49" t="s">
        <v>6</v>
      </c>
      <c r="C92" s="10"/>
      <c r="D92" s="10"/>
      <c r="E92" s="10"/>
      <c r="F92" s="47"/>
      <c r="G92" s="240"/>
      <c r="H92" s="1"/>
      <c r="I92" s="1"/>
      <c r="J92" s="1"/>
    </row>
    <row r="93" spans="1:10" ht="45.6" hidden="1" customHeight="1" x14ac:dyDescent="0.25">
      <c r="A93" s="48" t="s">
        <v>182</v>
      </c>
      <c r="B93" s="49" t="s">
        <v>6</v>
      </c>
      <c r="C93" s="10"/>
      <c r="D93" s="10"/>
      <c r="E93" s="10"/>
      <c r="F93" s="47"/>
      <c r="G93" s="240"/>
      <c r="H93" s="1"/>
      <c r="I93" s="1"/>
      <c r="J93" s="1"/>
    </row>
    <row r="94" spans="1:10" ht="43.9" hidden="1" customHeight="1" x14ac:dyDescent="0.25">
      <c r="A94" s="7" t="s">
        <v>218</v>
      </c>
      <c r="B94" s="49" t="s">
        <v>6</v>
      </c>
      <c r="C94" s="10"/>
      <c r="D94" s="10"/>
      <c r="E94" s="10"/>
      <c r="F94" s="47"/>
      <c r="G94" s="240"/>
      <c r="H94" s="1"/>
      <c r="I94" s="1"/>
      <c r="J94" s="1"/>
    </row>
    <row r="95" spans="1:10" ht="42" hidden="1" customHeight="1" x14ac:dyDescent="0.25">
      <c r="A95" s="64" t="s">
        <v>186</v>
      </c>
      <c r="B95" s="49" t="s">
        <v>6</v>
      </c>
      <c r="C95" s="10"/>
      <c r="D95" s="10"/>
      <c r="E95" s="10"/>
      <c r="F95" s="47"/>
      <c r="G95" s="240"/>
      <c r="H95" s="1"/>
      <c r="I95" s="1"/>
      <c r="J95" s="1"/>
    </row>
    <row r="96" spans="1:10" ht="63.75" hidden="1" x14ac:dyDescent="0.25">
      <c r="A96" s="64" t="s">
        <v>237</v>
      </c>
      <c r="B96" s="49" t="s">
        <v>6</v>
      </c>
      <c r="C96" s="10"/>
      <c r="D96" s="10"/>
      <c r="E96" s="10"/>
      <c r="F96" s="47"/>
      <c r="G96" s="240"/>
      <c r="H96" s="1"/>
      <c r="I96" s="1"/>
      <c r="J96" s="1"/>
    </row>
    <row r="97" spans="1:10" ht="65.25" hidden="1" customHeight="1" x14ac:dyDescent="0.25">
      <c r="A97" s="64" t="s">
        <v>238</v>
      </c>
      <c r="B97" s="49" t="s">
        <v>6</v>
      </c>
      <c r="C97" s="10"/>
      <c r="D97" s="10"/>
      <c r="E97" s="10"/>
      <c r="F97" s="47"/>
      <c r="G97" s="240"/>
      <c r="H97" s="1"/>
      <c r="I97" s="1"/>
      <c r="J97" s="1"/>
    </row>
    <row r="98" spans="1:10" ht="44.45" hidden="1" customHeight="1" x14ac:dyDescent="0.25">
      <c r="A98" s="48" t="s">
        <v>185</v>
      </c>
      <c r="B98" s="49" t="s">
        <v>6</v>
      </c>
      <c r="C98" s="10"/>
      <c r="D98" s="10"/>
      <c r="E98" s="10"/>
      <c r="F98" s="47"/>
      <c r="G98" s="240"/>
      <c r="H98" s="1"/>
      <c r="I98" s="1"/>
      <c r="J98" s="1"/>
    </row>
    <row r="99" spans="1:10" ht="44.45" customHeight="1" x14ac:dyDescent="0.25">
      <c r="A99" s="7" t="s">
        <v>741</v>
      </c>
      <c r="B99" s="49" t="s">
        <v>6</v>
      </c>
      <c r="C99" s="10">
        <v>10000</v>
      </c>
      <c r="D99" s="10"/>
      <c r="E99" s="10"/>
      <c r="F99" s="47"/>
      <c r="G99" s="240"/>
      <c r="H99" s="1"/>
      <c r="I99" s="1"/>
      <c r="J99" s="1"/>
    </row>
    <row r="100" spans="1:10" s="339" customFormat="1" x14ac:dyDescent="0.25">
      <c r="A100" s="416" t="s">
        <v>82</v>
      </c>
      <c r="B100" s="417"/>
      <c r="C100" s="417"/>
      <c r="D100" s="417"/>
      <c r="E100" s="417"/>
      <c r="F100" s="417"/>
      <c r="G100" s="418"/>
      <c r="H100" s="14"/>
      <c r="I100" s="14"/>
      <c r="J100" s="14"/>
    </row>
    <row r="101" spans="1:10" ht="43.15" hidden="1" customHeight="1" x14ac:dyDescent="0.25">
      <c r="A101" s="64" t="s">
        <v>219</v>
      </c>
      <c r="B101" s="49" t="s">
        <v>6</v>
      </c>
      <c r="C101" s="10"/>
      <c r="D101" s="10"/>
      <c r="E101" s="10"/>
      <c r="F101" s="47"/>
      <c r="G101" s="240"/>
      <c r="H101" s="1"/>
      <c r="I101" s="1"/>
      <c r="J101" s="1"/>
    </row>
    <row r="102" spans="1:10" ht="43.15" hidden="1" customHeight="1" x14ac:dyDescent="0.25">
      <c r="A102" s="64" t="s">
        <v>186</v>
      </c>
      <c r="B102" s="49" t="s">
        <v>6</v>
      </c>
      <c r="C102" s="10"/>
      <c r="D102" s="10"/>
      <c r="E102" s="10"/>
      <c r="F102" s="47"/>
      <c r="G102" s="240"/>
      <c r="H102" s="1"/>
      <c r="I102" s="1"/>
      <c r="J102" s="1"/>
    </row>
    <row r="103" spans="1:10" ht="46.9" hidden="1" customHeight="1" x14ac:dyDescent="0.25">
      <c r="A103" s="48" t="s">
        <v>185</v>
      </c>
      <c r="B103" s="49" t="s">
        <v>6</v>
      </c>
      <c r="C103" s="10"/>
      <c r="D103" s="10"/>
      <c r="E103" s="10"/>
      <c r="F103" s="47"/>
      <c r="G103" s="240"/>
      <c r="H103" s="1"/>
      <c r="I103" s="1"/>
      <c r="J103" s="1"/>
    </row>
    <row r="104" spans="1:10" ht="51" hidden="1" customHeight="1" x14ac:dyDescent="0.25">
      <c r="A104" s="7" t="s">
        <v>184</v>
      </c>
      <c r="B104" s="49" t="s">
        <v>6</v>
      </c>
      <c r="C104" s="10"/>
      <c r="D104" s="10"/>
      <c r="E104" s="10"/>
      <c r="F104" s="47"/>
      <c r="G104" s="240"/>
      <c r="H104" s="1"/>
      <c r="I104" s="1"/>
      <c r="J104" s="1"/>
    </row>
    <row r="105" spans="1:10" ht="51" hidden="1" x14ac:dyDescent="0.25">
      <c r="A105" s="7" t="s">
        <v>140</v>
      </c>
      <c r="B105" s="49" t="s">
        <v>6</v>
      </c>
      <c r="C105" s="10"/>
      <c r="D105" s="10"/>
      <c r="E105" s="10"/>
      <c r="F105" s="47"/>
      <c r="G105" s="240"/>
      <c r="H105" s="1"/>
      <c r="I105" s="1"/>
      <c r="J105" s="1"/>
    </row>
    <row r="106" spans="1:10" ht="30" customHeight="1" x14ac:dyDescent="0.25">
      <c r="A106" s="7" t="s">
        <v>278</v>
      </c>
      <c r="B106" s="49" t="s">
        <v>6</v>
      </c>
      <c r="C106" s="10">
        <v>20000</v>
      </c>
      <c r="D106" s="10"/>
      <c r="E106" s="10"/>
      <c r="F106" s="47"/>
      <c r="G106" s="240"/>
      <c r="H106" s="1"/>
      <c r="I106" s="1"/>
      <c r="J106" s="1"/>
    </row>
    <row r="107" spans="1:10" ht="25.5" x14ac:dyDescent="0.25">
      <c r="A107" s="7" t="s">
        <v>279</v>
      </c>
      <c r="B107" s="49" t="s">
        <v>6</v>
      </c>
      <c r="C107" s="10">
        <v>32899</v>
      </c>
      <c r="D107" s="10"/>
      <c r="E107" s="10"/>
      <c r="F107" s="47"/>
      <c r="G107" s="240"/>
      <c r="H107" s="1"/>
      <c r="I107" s="1"/>
      <c r="J107" s="1"/>
    </row>
    <row r="108" spans="1:10" ht="35.25" customHeight="1" x14ac:dyDescent="0.25">
      <c r="A108" s="7" t="s">
        <v>280</v>
      </c>
      <c r="B108" s="49" t="s">
        <v>6</v>
      </c>
      <c r="C108" s="10">
        <v>54599</v>
      </c>
      <c r="D108" s="10"/>
      <c r="E108" s="10"/>
      <c r="F108" s="47"/>
      <c r="G108" s="240"/>
      <c r="H108" s="1"/>
      <c r="I108" s="1"/>
      <c r="J108" s="1"/>
    </row>
    <row r="109" spans="1:10" ht="21" customHeight="1" x14ac:dyDescent="0.25">
      <c r="A109" s="394" t="s">
        <v>101</v>
      </c>
      <c r="B109" s="394"/>
      <c r="C109" s="394"/>
      <c r="D109" s="394"/>
      <c r="E109" s="394"/>
      <c r="F109" s="394"/>
      <c r="G109" s="394"/>
      <c r="H109" s="1"/>
      <c r="I109" s="1"/>
      <c r="J109" s="1"/>
    </row>
    <row r="110" spans="1:10" ht="30" customHeight="1" x14ac:dyDescent="0.25">
      <c r="A110" s="410" t="s">
        <v>38</v>
      </c>
      <c r="B110" s="391" t="s">
        <v>5</v>
      </c>
      <c r="C110" s="332" t="s">
        <v>26</v>
      </c>
      <c r="D110" s="337" t="s">
        <v>27</v>
      </c>
      <c r="E110" s="412" t="s">
        <v>28</v>
      </c>
      <c r="F110" s="412"/>
      <c r="G110" s="412"/>
      <c r="H110" s="1"/>
      <c r="I110" s="1"/>
      <c r="J110" s="1"/>
    </row>
    <row r="111" spans="1:10" ht="21.6" customHeight="1" x14ac:dyDescent="0.25">
      <c r="A111" s="411"/>
      <c r="B111" s="392"/>
      <c r="C111" s="345" t="s">
        <v>127</v>
      </c>
      <c r="D111" s="345" t="s">
        <v>222</v>
      </c>
      <c r="E111" s="347" t="s">
        <v>403</v>
      </c>
      <c r="F111" s="241" t="s">
        <v>603</v>
      </c>
      <c r="G111" s="241" t="s">
        <v>672</v>
      </c>
      <c r="H111" s="1"/>
      <c r="I111" s="1"/>
      <c r="J111" s="1"/>
    </row>
    <row r="112" spans="1:10" ht="29.45" customHeight="1" x14ac:dyDescent="0.25">
      <c r="A112" s="11" t="s">
        <v>39</v>
      </c>
      <c r="B112" s="332" t="s">
        <v>6</v>
      </c>
      <c r="C112" s="9">
        <f>SUM(C94:C108)</f>
        <v>117498</v>
      </c>
      <c r="D112" s="9">
        <f>SUM(D94:D108)</f>
        <v>0</v>
      </c>
      <c r="E112" s="9">
        <f>SUM(E94:E108)</f>
        <v>0</v>
      </c>
      <c r="F112" s="9">
        <f>SUM(F94:F108)</f>
        <v>0</v>
      </c>
      <c r="G112" s="9">
        <f>SUM(G94:G108)</f>
        <v>0</v>
      </c>
      <c r="H112" s="1"/>
      <c r="I112" s="1"/>
      <c r="J112" s="1"/>
    </row>
    <row r="113" spans="1:10" ht="17.25" customHeight="1" x14ac:dyDescent="0.25">
      <c r="A113" s="16"/>
      <c r="B113" s="323"/>
      <c r="C113" s="340"/>
      <c r="D113" s="340"/>
      <c r="E113" s="340"/>
      <c r="F113" s="269"/>
      <c r="G113" s="269"/>
      <c r="H113" s="1"/>
      <c r="I113" s="1"/>
      <c r="J113" s="1"/>
    </row>
    <row r="114" spans="1:10" ht="29.25" customHeight="1" x14ac:dyDescent="0.25">
      <c r="A114" s="344" t="s">
        <v>30</v>
      </c>
      <c r="B114" s="398" t="s">
        <v>649</v>
      </c>
      <c r="C114" s="398"/>
      <c r="D114" s="398"/>
      <c r="E114" s="398"/>
      <c r="F114" s="398"/>
      <c r="G114" s="398"/>
      <c r="H114" s="1"/>
      <c r="I114" s="1"/>
      <c r="J114" s="1"/>
    </row>
    <row r="115" spans="1:10" ht="16.899999999999999" customHeight="1" x14ac:dyDescent="0.25">
      <c r="A115" s="343" t="s">
        <v>35</v>
      </c>
      <c r="B115" s="386" t="s">
        <v>100</v>
      </c>
      <c r="C115" s="386"/>
      <c r="D115" s="386"/>
      <c r="E115" s="343"/>
      <c r="F115" s="343"/>
      <c r="G115" s="343"/>
      <c r="H115" s="1"/>
      <c r="I115" s="1"/>
      <c r="J115" s="1"/>
    </row>
    <row r="116" spans="1:10" ht="21" customHeight="1" x14ac:dyDescent="0.25">
      <c r="A116" s="343" t="s">
        <v>37</v>
      </c>
      <c r="B116" s="386" t="s">
        <v>63</v>
      </c>
      <c r="C116" s="386"/>
      <c r="D116" s="386"/>
      <c r="E116" s="386"/>
      <c r="F116" s="386"/>
      <c r="G116" s="386"/>
      <c r="H116" s="1"/>
      <c r="I116" s="1"/>
      <c r="J116" s="1"/>
    </row>
    <row r="117" spans="1:10" ht="15" customHeight="1" x14ac:dyDescent="0.25">
      <c r="A117" s="343" t="s">
        <v>20</v>
      </c>
      <c r="B117" s="333" t="s">
        <v>112</v>
      </c>
      <c r="C117" s="343"/>
      <c r="D117" s="343"/>
      <c r="E117" s="343"/>
      <c r="F117" s="343"/>
      <c r="G117" s="343"/>
      <c r="H117" s="1"/>
      <c r="I117" s="1"/>
      <c r="J117" s="1"/>
    </row>
    <row r="118" spans="1:10" ht="33" customHeight="1" x14ac:dyDescent="0.25">
      <c r="A118" s="344" t="s">
        <v>36</v>
      </c>
      <c r="B118" s="388" t="s">
        <v>113</v>
      </c>
      <c r="C118" s="388"/>
      <c r="D118" s="388"/>
      <c r="E118" s="388"/>
      <c r="F118" s="388"/>
      <c r="G118" s="388"/>
      <c r="H118" s="1"/>
      <c r="I118" s="1"/>
      <c r="J118" s="1"/>
    </row>
    <row r="119" spans="1:10" ht="15" customHeight="1" x14ac:dyDescent="0.25">
      <c r="A119" s="16"/>
      <c r="B119" s="342"/>
      <c r="C119" s="342"/>
      <c r="D119" s="342"/>
      <c r="E119" s="342"/>
      <c r="F119" s="342"/>
      <c r="G119" s="342"/>
      <c r="H119" s="1"/>
      <c r="I119" s="1"/>
      <c r="J119" s="1"/>
    </row>
    <row r="120" spans="1:10" ht="17.25" customHeight="1" x14ac:dyDescent="0.25">
      <c r="A120" s="413" t="s">
        <v>21</v>
      </c>
      <c r="B120" s="414"/>
      <c r="C120" s="414"/>
      <c r="D120" s="414"/>
      <c r="E120" s="414"/>
      <c r="F120" s="414"/>
      <c r="G120" s="415"/>
      <c r="H120" s="1"/>
      <c r="I120" s="1"/>
      <c r="J120" s="1"/>
    </row>
    <row r="121" spans="1:10" ht="33" customHeight="1" x14ac:dyDescent="0.25">
      <c r="A121" s="412" t="s">
        <v>21</v>
      </c>
      <c r="B121" s="391" t="s">
        <v>5</v>
      </c>
      <c r="C121" s="332" t="s">
        <v>26</v>
      </c>
      <c r="D121" s="337" t="s">
        <v>27</v>
      </c>
      <c r="E121" s="412" t="s">
        <v>28</v>
      </c>
      <c r="F121" s="412"/>
      <c r="G121" s="412"/>
      <c r="H121" s="1"/>
      <c r="I121" s="1"/>
      <c r="J121" s="1"/>
    </row>
    <row r="122" spans="1:10" ht="23.45" customHeight="1" x14ac:dyDescent="0.25">
      <c r="A122" s="412"/>
      <c r="B122" s="392"/>
      <c r="C122" s="345" t="s">
        <v>127</v>
      </c>
      <c r="D122" s="345" t="s">
        <v>222</v>
      </c>
      <c r="E122" s="347" t="s">
        <v>403</v>
      </c>
      <c r="F122" s="241" t="s">
        <v>603</v>
      </c>
      <c r="G122" s="241" t="s">
        <v>672</v>
      </c>
      <c r="H122" s="1"/>
      <c r="I122" s="1"/>
      <c r="J122" s="1"/>
    </row>
    <row r="123" spans="1:10" ht="50.25" customHeight="1" x14ac:dyDescent="0.25">
      <c r="A123" s="7" t="s">
        <v>217</v>
      </c>
      <c r="B123" s="4" t="s">
        <v>6</v>
      </c>
      <c r="C123" s="10"/>
      <c r="D123" s="10">
        <v>109397</v>
      </c>
      <c r="E123" s="10"/>
      <c r="F123" s="240"/>
      <c r="G123" s="240"/>
      <c r="H123" s="1"/>
      <c r="I123" s="1"/>
      <c r="J123" s="1"/>
    </row>
    <row r="124" spans="1:10" ht="50.25" customHeight="1" x14ac:dyDescent="0.25">
      <c r="A124" s="7" t="s">
        <v>341</v>
      </c>
      <c r="B124" s="4" t="s">
        <v>6</v>
      </c>
      <c r="C124" s="10"/>
      <c r="D124" s="10">
        <v>245050</v>
      </c>
      <c r="E124" s="10"/>
      <c r="F124" s="240"/>
      <c r="G124" s="240"/>
      <c r="H124" s="1"/>
      <c r="I124" s="1"/>
      <c r="J124" s="1"/>
    </row>
    <row r="125" spans="1:10" ht="50.25" customHeight="1" x14ac:dyDescent="0.25">
      <c r="A125" s="7" t="s">
        <v>738</v>
      </c>
      <c r="B125" s="4" t="s">
        <v>6</v>
      </c>
      <c r="C125" s="10"/>
      <c r="D125" s="10">
        <v>894030</v>
      </c>
      <c r="E125" s="10"/>
      <c r="F125" s="240"/>
      <c r="G125" s="240"/>
      <c r="H125" s="1"/>
      <c r="I125" s="1"/>
      <c r="J125" s="1"/>
    </row>
    <row r="126" spans="1:10" ht="37.5" customHeight="1" x14ac:dyDescent="0.25">
      <c r="A126" s="7" t="s">
        <v>742</v>
      </c>
      <c r="B126" s="4" t="s">
        <v>6</v>
      </c>
      <c r="C126" s="10"/>
      <c r="D126" s="10">
        <v>200000</v>
      </c>
      <c r="E126" s="10"/>
      <c r="F126" s="240"/>
      <c r="G126" s="240"/>
      <c r="H126" s="1"/>
      <c r="I126" s="1"/>
      <c r="J126" s="1"/>
    </row>
    <row r="127" spans="1:10" s="373" customFormat="1" ht="37.5" customHeight="1" x14ac:dyDescent="0.25">
      <c r="A127" s="7" t="s">
        <v>743</v>
      </c>
      <c r="B127" s="4" t="s">
        <v>6</v>
      </c>
      <c r="C127" s="10"/>
      <c r="D127" s="10"/>
      <c r="E127" s="10">
        <v>1000</v>
      </c>
      <c r="F127" s="240"/>
      <c r="G127" s="240"/>
      <c r="H127" s="1"/>
      <c r="I127" s="1"/>
      <c r="J127" s="1"/>
    </row>
    <row r="128" spans="1:10" s="373" customFormat="1" ht="37.5" customHeight="1" x14ac:dyDescent="0.25">
      <c r="A128" s="7" t="s">
        <v>744</v>
      </c>
      <c r="B128" s="4" t="s">
        <v>6</v>
      </c>
      <c r="C128" s="10"/>
      <c r="D128" s="10"/>
      <c r="E128" s="10">
        <v>1000</v>
      </c>
      <c r="F128" s="240"/>
      <c r="G128" s="240"/>
      <c r="H128" s="1"/>
      <c r="I128" s="1"/>
      <c r="J128" s="1"/>
    </row>
    <row r="129" spans="1:10" ht="29.45" customHeight="1" x14ac:dyDescent="0.25">
      <c r="A129" s="405" t="s">
        <v>82</v>
      </c>
      <c r="B129" s="406"/>
      <c r="C129" s="406"/>
      <c r="D129" s="406"/>
      <c r="E129" s="406"/>
      <c r="F129" s="406"/>
      <c r="G129" s="407"/>
      <c r="H129" s="1"/>
      <c r="I129" s="1"/>
      <c r="J129" s="1"/>
    </row>
    <row r="130" spans="1:10" ht="29.45" customHeight="1" x14ac:dyDescent="0.25">
      <c r="A130" s="7" t="s">
        <v>278</v>
      </c>
      <c r="B130" s="4" t="s">
        <v>6</v>
      </c>
      <c r="C130" s="10"/>
      <c r="D130" s="10">
        <v>46120</v>
      </c>
      <c r="E130" s="10"/>
      <c r="F130" s="241"/>
      <c r="G130" s="241"/>
      <c r="H130" s="1"/>
      <c r="I130" s="1"/>
      <c r="J130" s="1"/>
    </row>
    <row r="131" spans="1:10" ht="37.5" customHeight="1" x14ac:dyDescent="0.25">
      <c r="A131" s="7" t="s">
        <v>743</v>
      </c>
      <c r="B131" s="4" t="s">
        <v>6</v>
      </c>
      <c r="C131" s="10"/>
      <c r="D131" s="10">
        <v>2831</v>
      </c>
      <c r="E131" s="10"/>
      <c r="F131" s="241"/>
      <c r="G131" s="241"/>
      <c r="H131" s="1"/>
      <c r="I131" s="1"/>
      <c r="J131" s="1"/>
    </row>
    <row r="132" spans="1:10" ht="37.5" customHeight="1" x14ac:dyDescent="0.25">
      <c r="A132" s="7" t="s">
        <v>744</v>
      </c>
      <c r="B132" s="4" t="s">
        <v>6</v>
      </c>
      <c r="C132" s="10"/>
      <c r="D132" s="10">
        <v>2578</v>
      </c>
      <c r="E132" s="10"/>
      <c r="F132" s="241"/>
      <c r="G132" s="241"/>
      <c r="H132" s="1"/>
      <c r="I132" s="1"/>
      <c r="J132" s="1"/>
    </row>
    <row r="133" spans="1:10" s="339" customFormat="1" ht="21.75" customHeight="1" x14ac:dyDescent="0.25">
      <c r="A133" s="337" t="s">
        <v>321</v>
      </c>
      <c r="B133" s="332"/>
      <c r="C133" s="9"/>
      <c r="D133" s="165">
        <f>SUM(D134:D137)</f>
        <v>32.4</v>
      </c>
      <c r="E133" s="165">
        <f>SUM(E134:E139)</f>
        <v>35</v>
      </c>
      <c r="F133" s="9"/>
      <c r="G133" s="9"/>
    </row>
    <row r="134" spans="1:10" ht="37.5" customHeight="1" x14ac:dyDescent="0.25">
      <c r="A134" s="7" t="s">
        <v>223</v>
      </c>
      <c r="B134" s="4" t="s">
        <v>321</v>
      </c>
      <c r="C134" s="10"/>
      <c r="D134" s="36">
        <v>8</v>
      </c>
      <c r="E134" s="36"/>
      <c r="F134" s="241"/>
      <c r="G134" s="241"/>
      <c r="H134" s="1"/>
      <c r="I134" s="1"/>
      <c r="J134" s="1"/>
    </row>
    <row r="135" spans="1:10" ht="37.5" customHeight="1" x14ac:dyDescent="0.25">
      <c r="A135" s="7" t="s">
        <v>745</v>
      </c>
      <c r="B135" s="4" t="s">
        <v>321</v>
      </c>
      <c r="C135" s="10"/>
      <c r="D135" s="36">
        <v>5.0999999999999996</v>
      </c>
      <c r="E135" s="36"/>
      <c r="F135" s="241"/>
      <c r="G135" s="241"/>
      <c r="H135" s="1"/>
      <c r="I135" s="1"/>
      <c r="J135" s="1"/>
    </row>
    <row r="136" spans="1:10" ht="37.5" customHeight="1" x14ac:dyDescent="0.25">
      <c r="A136" s="7" t="s">
        <v>738</v>
      </c>
      <c r="B136" s="4" t="s">
        <v>321</v>
      </c>
      <c r="C136" s="10"/>
      <c r="D136" s="36">
        <v>11.3</v>
      </c>
      <c r="E136" s="36"/>
      <c r="F136" s="241"/>
      <c r="G136" s="241"/>
      <c r="H136" s="1"/>
      <c r="I136" s="1"/>
      <c r="J136" s="1"/>
    </row>
    <row r="137" spans="1:10" ht="37.5" customHeight="1" x14ac:dyDescent="0.25">
      <c r="A137" s="7" t="s">
        <v>742</v>
      </c>
      <c r="B137" s="4" t="s">
        <v>321</v>
      </c>
      <c r="C137" s="354"/>
      <c r="D137" s="36">
        <v>8</v>
      </c>
      <c r="E137" s="36"/>
      <c r="F137" s="241"/>
      <c r="G137" s="241"/>
      <c r="H137" s="1"/>
      <c r="I137" s="1"/>
      <c r="J137" s="1"/>
    </row>
    <row r="138" spans="1:10" s="373" customFormat="1" ht="37.5" customHeight="1" x14ac:dyDescent="0.25">
      <c r="A138" s="7" t="s">
        <v>743</v>
      </c>
      <c r="B138" s="4" t="s">
        <v>321</v>
      </c>
      <c r="C138" s="10"/>
      <c r="D138" s="36"/>
      <c r="E138" s="36">
        <v>17.399999999999999</v>
      </c>
      <c r="F138" s="241"/>
      <c r="G138" s="241"/>
      <c r="H138" s="1"/>
      <c r="I138" s="1"/>
      <c r="J138" s="1"/>
    </row>
    <row r="139" spans="1:10" s="373" customFormat="1" ht="37.5" customHeight="1" x14ac:dyDescent="0.25">
      <c r="A139" s="7" t="s">
        <v>744</v>
      </c>
      <c r="B139" s="4" t="s">
        <v>321</v>
      </c>
      <c r="C139" s="10"/>
      <c r="D139" s="36"/>
      <c r="E139" s="36">
        <v>17.600000000000001</v>
      </c>
      <c r="F139" s="241"/>
      <c r="G139" s="241"/>
      <c r="H139" s="1"/>
      <c r="I139" s="1"/>
      <c r="J139" s="1"/>
    </row>
    <row r="140" spans="1:10" ht="29.45" customHeight="1" x14ac:dyDescent="0.25">
      <c r="A140" s="408" t="s">
        <v>101</v>
      </c>
      <c r="B140" s="397"/>
      <c r="C140" s="397"/>
      <c r="D140" s="397"/>
      <c r="E140" s="397"/>
      <c r="F140" s="397"/>
      <c r="G140" s="409"/>
      <c r="H140" s="1"/>
      <c r="I140" s="1"/>
      <c r="J140" s="1"/>
    </row>
    <row r="141" spans="1:10" ht="30" customHeight="1" x14ac:dyDescent="0.25">
      <c r="A141" s="410" t="s">
        <v>38</v>
      </c>
      <c r="B141" s="391" t="s">
        <v>5</v>
      </c>
      <c r="C141" s="332" t="s">
        <v>26</v>
      </c>
      <c r="D141" s="337" t="s">
        <v>27</v>
      </c>
      <c r="E141" s="412" t="s">
        <v>28</v>
      </c>
      <c r="F141" s="412"/>
      <c r="G141" s="412"/>
      <c r="H141" s="1"/>
      <c r="I141" s="1"/>
      <c r="J141" s="1"/>
    </row>
    <row r="142" spans="1:10" ht="21.6" customHeight="1" x14ac:dyDescent="0.25">
      <c r="A142" s="411"/>
      <c r="B142" s="392"/>
      <c r="C142" s="345" t="s">
        <v>127</v>
      </c>
      <c r="D142" s="345" t="s">
        <v>222</v>
      </c>
      <c r="E142" s="347" t="s">
        <v>403</v>
      </c>
      <c r="F142" s="241" t="s">
        <v>603</v>
      </c>
      <c r="G142" s="241" t="s">
        <v>672</v>
      </c>
      <c r="H142" s="1"/>
      <c r="I142" s="1"/>
      <c r="J142" s="1"/>
    </row>
    <row r="143" spans="1:10" ht="29.45" customHeight="1" x14ac:dyDescent="0.25">
      <c r="A143" s="11" t="s">
        <v>39</v>
      </c>
      <c r="B143" s="332" t="s">
        <v>6</v>
      </c>
      <c r="C143" s="9">
        <f>SUM(C123:C126)+C130+C131+C132</f>
        <v>0</v>
      </c>
      <c r="D143" s="9">
        <f>SUM(D123:D126)+D130+D131+D132</f>
        <v>1500006</v>
      </c>
      <c r="E143" s="9">
        <v>2000</v>
      </c>
      <c r="F143" s="9">
        <f t="shared" ref="F143:G143" si="5">SUM(F123:F126)+F130+F131+F132</f>
        <v>0</v>
      </c>
      <c r="G143" s="9">
        <f t="shared" si="5"/>
        <v>0</v>
      </c>
      <c r="H143" s="1"/>
      <c r="I143" s="1"/>
      <c r="J143" s="1"/>
    </row>
    <row r="144" spans="1:10" s="5" customFormat="1" ht="72.75" customHeight="1" x14ac:dyDescent="0.25">
      <c r="E144" s="1"/>
      <c r="F144" s="401" t="s">
        <v>660</v>
      </c>
      <c r="G144" s="401"/>
      <c r="H144" s="1"/>
    </row>
    <row r="145" spans="1:10" s="5" customFormat="1" ht="64.5" customHeight="1" x14ac:dyDescent="0.25">
      <c r="E145" s="1"/>
      <c r="F145" s="401" t="s">
        <v>754</v>
      </c>
      <c r="G145" s="401"/>
      <c r="H145" s="1"/>
    </row>
    <row r="146" spans="1:10" s="5" customFormat="1" ht="63" hidden="1" customHeight="1" x14ac:dyDescent="0.25">
      <c r="E146" s="1"/>
      <c r="F146" s="402" t="s">
        <v>746</v>
      </c>
      <c r="G146" s="402"/>
      <c r="H146" s="1"/>
    </row>
    <row r="147" spans="1:10" ht="108.75" hidden="1" customHeight="1" x14ac:dyDescent="0.25">
      <c r="A147" s="5"/>
      <c r="B147" s="5"/>
      <c r="C147" s="5"/>
      <c r="D147" s="5"/>
      <c r="E147" s="5"/>
      <c r="F147" s="403" t="s">
        <v>340</v>
      </c>
      <c r="G147" s="403"/>
      <c r="H147" s="1"/>
      <c r="I147" s="1"/>
      <c r="J147" s="1"/>
    </row>
    <row r="148" spans="1:10" ht="15.75" customHeight="1" x14ac:dyDescent="0.25">
      <c r="A148" s="404" t="s">
        <v>40</v>
      </c>
      <c r="B148" s="404"/>
      <c r="C148" s="404"/>
      <c r="D148" s="404"/>
      <c r="E148" s="404"/>
      <c r="F148" s="404"/>
      <c r="G148" s="404"/>
      <c r="H148" s="1"/>
      <c r="I148" s="1"/>
      <c r="J148" s="1"/>
    </row>
    <row r="149" spans="1:10" ht="21" customHeight="1" x14ac:dyDescent="0.25">
      <c r="A149" s="404" t="s">
        <v>234</v>
      </c>
      <c r="B149" s="404"/>
      <c r="C149" s="404"/>
      <c r="D149" s="404"/>
      <c r="E149" s="404"/>
      <c r="F149" s="404"/>
      <c r="G149" s="404"/>
      <c r="H149" s="1"/>
      <c r="I149" s="1"/>
      <c r="J149" s="1"/>
    </row>
    <row r="150" spans="1:10" ht="15" customHeight="1" x14ac:dyDescent="0.25">
      <c r="A150" s="344"/>
      <c r="B150" s="404" t="s">
        <v>673</v>
      </c>
      <c r="C150" s="404"/>
      <c r="D150" s="404"/>
      <c r="E150" s="404"/>
      <c r="F150" s="6"/>
      <c r="G150" s="6"/>
      <c r="H150" s="1"/>
      <c r="I150" s="1"/>
      <c r="J150" s="1"/>
    </row>
    <row r="151" spans="1:10" ht="15" customHeight="1" x14ac:dyDescent="0.25">
      <c r="A151" s="344"/>
      <c r="B151" s="335"/>
      <c r="C151" s="335"/>
      <c r="D151" s="335"/>
      <c r="E151" s="335"/>
      <c r="F151" s="6"/>
      <c r="G151" s="6"/>
      <c r="H151" s="1"/>
      <c r="I151" s="1"/>
      <c r="J151" s="1"/>
    </row>
    <row r="152" spans="1:10" ht="27" customHeight="1" x14ac:dyDescent="0.25">
      <c r="A152" s="15" t="s">
        <v>41</v>
      </c>
      <c r="B152" s="388" t="s">
        <v>73</v>
      </c>
      <c r="C152" s="388"/>
      <c r="D152" s="388"/>
      <c r="E152" s="388"/>
      <c r="F152" s="388"/>
      <c r="G152" s="388"/>
      <c r="H152" s="1"/>
      <c r="I152" s="1"/>
      <c r="J152" s="1"/>
    </row>
    <row r="153" spans="1:10" ht="19.899999999999999" customHeight="1" x14ac:dyDescent="0.25">
      <c r="A153" s="344" t="s">
        <v>42</v>
      </c>
      <c r="B153" s="386" t="s">
        <v>662</v>
      </c>
      <c r="C153" s="386"/>
      <c r="D153" s="386"/>
      <c r="E153" s="333"/>
      <c r="F153" s="333"/>
      <c r="G153" s="333"/>
      <c r="H153" s="1"/>
      <c r="I153" s="1"/>
      <c r="J153" s="1"/>
    </row>
    <row r="154" spans="1:10" ht="114.75" customHeight="1" x14ac:dyDescent="0.25">
      <c r="A154" s="344" t="s">
        <v>0</v>
      </c>
      <c r="B154" s="400" t="s">
        <v>755</v>
      </c>
      <c r="C154" s="400"/>
      <c r="D154" s="400"/>
      <c r="E154" s="400"/>
      <c r="F154" s="400"/>
      <c r="G154" s="400"/>
      <c r="H154" s="1"/>
      <c r="I154" s="1"/>
      <c r="J154" s="1"/>
    </row>
    <row r="155" spans="1:10" ht="21.6" customHeight="1" x14ac:dyDescent="0.25">
      <c r="A155" s="343" t="s">
        <v>43</v>
      </c>
      <c r="B155" s="333"/>
      <c r="C155" s="343"/>
      <c r="D155" s="343"/>
      <c r="E155" s="343"/>
      <c r="F155" s="343"/>
      <c r="G155" s="343"/>
      <c r="H155" s="1"/>
      <c r="I155" s="1"/>
      <c r="J155" s="1"/>
    </row>
    <row r="156" spans="1:10" ht="25.5" x14ac:dyDescent="0.25">
      <c r="A156" s="344" t="s">
        <v>1</v>
      </c>
      <c r="B156" s="386" t="s">
        <v>104</v>
      </c>
      <c r="C156" s="386"/>
      <c r="D156" s="386"/>
      <c r="E156" s="343"/>
      <c r="F156" s="343"/>
      <c r="G156" s="343"/>
      <c r="H156" s="1"/>
      <c r="I156" s="1"/>
      <c r="J156" s="1"/>
    </row>
    <row r="157" spans="1:10" ht="25.15" customHeight="1" x14ac:dyDescent="0.25">
      <c r="A157" s="344" t="s">
        <v>44</v>
      </c>
      <c r="B157" s="333" t="s">
        <v>74</v>
      </c>
      <c r="C157" s="343"/>
      <c r="D157" s="343"/>
      <c r="E157" s="343"/>
      <c r="F157" s="343"/>
      <c r="G157" s="343"/>
      <c r="H157" s="1"/>
      <c r="I157" s="1"/>
      <c r="J157" s="1"/>
    </row>
    <row r="158" spans="1:10" ht="21" customHeight="1" x14ac:dyDescent="0.25">
      <c r="A158" s="344" t="s">
        <v>45</v>
      </c>
      <c r="B158" s="386" t="s">
        <v>54</v>
      </c>
      <c r="C158" s="386"/>
      <c r="D158" s="343"/>
      <c r="E158" s="343"/>
      <c r="F158" s="343"/>
      <c r="G158" s="343"/>
      <c r="H158" s="1"/>
      <c r="I158" s="1"/>
      <c r="J158" s="1"/>
    </row>
    <row r="159" spans="1:10" ht="25.15" customHeight="1" x14ac:dyDescent="0.25">
      <c r="A159" s="344" t="s">
        <v>55</v>
      </c>
      <c r="B159" s="333" t="s">
        <v>110</v>
      </c>
      <c r="C159" s="343"/>
      <c r="D159" s="343"/>
      <c r="E159" s="343"/>
      <c r="F159" s="343"/>
      <c r="G159" s="343"/>
      <c r="H159" s="1"/>
      <c r="I159" s="1"/>
      <c r="J159" s="1"/>
    </row>
    <row r="160" spans="1:10" ht="24" customHeight="1" x14ac:dyDescent="0.25">
      <c r="A160" s="344" t="s">
        <v>46</v>
      </c>
      <c r="B160" s="388" t="s">
        <v>76</v>
      </c>
      <c r="C160" s="388"/>
      <c r="D160" s="388"/>
      <c r="E160" s="388"/>
      <c r="F160" s="388"/>
      <c r="G160" s="388"/>
      <c r="H160" s="1"/>
      <c r="I160" s="1"/>
      <c r="J160" s="1"/>
    </row>
    <row r="161" spans="1:10" ht="45" customHeight="1" x14ac:dyDescent="0.25">
      <c r="A161" s="344" t="s">
        <v>118</v>
      </c>
      <c r="B161" s="398" t="s">
        <v>756</v>
      </c>
      <c r="C161" s="398"/>
      <c r="D161" s="398"/>
      <c r="E161" s="398"/>
      <c r="F161" s="398"/>
      <c r="G161" s="398"/>
      <c r="H161" s="1"/>
      <c r="I161" s="1"/>
      <c r="J161" s="1"/>
    </row>
    <row r="162" spans="1:10" ht="31.15" customHeight="1" x14ac:dyDescent="0.25">
      <c r="A162" s="344" t="s">
        <v>47</v>
      </c>
      <c r="B162" s="388" t="s">
        <v>111</v>
      </c>
      <c r="C162" s="388"/>
      <c r="D162" s="388"/>
      <c r="E162" s="388"/>
      <c r="F162" s="388"/>
      <c r="G162" s="388"/>
      <c r="H162" s="1"/>
      <c r="I162" s="1"/>
      <c r="J162" s="1"/>
    </row>
    <row r="163" spans="1:10" ht="10.15" customHeight="1" x14ac:dyDescent="0.25">
      <c r="A163" s="336"/>
      <c r="B163" s="333"/>
      <c r="C163" s="343"/>
      <c r="D163" s="343"/>
      <c r="E163" s="343"/>
      <c r="F163" s="343"/>
      <c r="G163" s="343"/>
      <c r="H163" s="1"/>
      <c r="I163" s="1"/>
      <c r="J163" s="1"/>
    </row>
    <row r="164" spans="1:10" ht="13.15" customHeight="1" x14ac:dyDescent="0.25">
      <c r="A164" s="399" t="s">
        <v>48</v>
      </c>
      <c r="B164" s="399"/>
      <c r="C164" s="399"/>
      <c r="D164" s="399"/>
      <c r="E164" s="399"/>
      <c r="F164" s="399"/>
      <c r="G164" s="399"/>
      <c r="H164" s="1"/>
      <c r="I164" s="1"/>
      <c r="J164" s="1"/>
    </row>
    <row r="165" spans="1:10" ht="9" customHeight="1" x14ac:dyDescent="0.25">
      <c r="A165" s="336"/>
      <c r="B165" s="333"/>
      <c r="C165" s="343"/>
      <c r="D165" s="343"/>
      <c r="E165" s="343"/>
      <c r="F165" s="343"/>
      <c r="G165" s="343"/>
      <c r="H165" s="1"/>
      <c r="I165" s="1"/>
      <c r="J165" s="1"/>
    </row>
    <row r="166" spans="1:10" ht="28.9" customHeight="1" x14ac:dyDescent="0.25">
      <c r="A166" s="391" t="s">
        <v>49</v>
      </c>
      <c r="B166" s="391" t="s">
        <v>11</v>
      </c>
      <c r="C166" s="332" t="s">
        <v>50</v>
      </c>
      <c r="D166" s="332" t="s">
        <v>15</v>
      </c>
      <c r="E166" s="393" t="s">
        <v>51</v>
      </c>
      <c r="F166" s="394"/>
      <c r="G166" s="395"/>
      <c r="H166" s="1"/>
      <c r="I166" s="1"/>
      <c r="J166" s="1"/>
    </row>
    <row r="167" spans="1:10" ht="15" customHeight="1" x14ac:dyDescent="0.25">
      <c r="A167" s="392"/>
      <c r="B167" s="392"/>
      <c r="C167" s="345" t="s">
        <v>133</v>
      </c>
      <c r="D167" s="345" t="s">
        <v>226</v>
      </c>
      <c r="E167" s="347" t="s">
        <v>404</v>
      </c>
      <c r="F167" s="241" t="s">
        <v>605</v>
      </c>
      <c r="G167" s="241" t="s">
        <v>674</v>
      </c>
      <c r="H167" s="1"/>
      <c r="I167" s="1"/>
      <c r="J167" s="1"/>
    </row>
    <row r="168" spans="1:10" ht="33.6" customHeight="1" x14ac:dyDescent="0.25">
      <c r="A168" s="7" t="s">
        <v>7</v>
      </c>
      <c r="B168" s="4" t="s">
        <v>52</v>
      </c>
      <c r="C168" s="47">
        <v>9463784</v>
      </c>
      <c r="D168" s="346"/>
      <c r="E168" s="47"/>
      <c r="F168" s="240"/>
      <c r="G168" s="236"/>
      <c r="H168" s="1"/>
      <c r="I168" s="1"/>
      <c r="J168" s="1"/>
    </row>
    <row r="169" spans="1:10" ht="33.6" customHeight="1" x14ac:dyDescent="0.25">
      <c r="A169" s="7" t="s">
        <v>650</v>
      </c>
      <c r="B169" s="4" t="s">
        <v>52</v>
      </c>
      <c r="C169" s="47"/>
      <c r="D169" s="47">
        <v>3000000</v>
      </c>
      <c r="E169" s="47">
        <v>3252749</v>
      </c>
      <c r="F169" s="240"/>
      <c r="G169" s="236"/>
      <c r="H169" s="1"/>
      <c r="I169" s="1"/>
      <c r="J169" s="1"/>
    </row>
    <row r="170" spans="1:10" ht="25.9" customHeight="1" x14ac:dyDescent="0.25">
      <c r="A170" s="12" t="s">
        <v>8</v>
      </c>
      <c r="B170" s="4" t="s">
        <v>52</v>
      </c>
      <c r="C170" s="10">
        <v>117498</v>
      </c>
      <c r="D170" s="236"/>
      <c r="E170" s="240"/>
      <c r="F170" s="240"/>
      <c r="G170" s="236"/>
      <c r="H170" s="1"/>
      <c r="I170" s="1"/>
      <c r="J170" s="1"/>
    </row>
    <row r="171" spans="1:10" ht="46.5" customHeight="1" x14ac:dyDescent="0.25">
      <c r="A171" s="7" t="s">
        <v>651</v>
      </c>
      <c r="B171" s="4" t="s">
        <v>52</v>
      </c>
      <c r="C171" s="10"/>
      <c r="D171" s="10">
        <f>1300006+200000</f>
        <v>1500006</v>
      </c>
      <c r="E171" s="236">
        <v>2000</v>
      </c>
      <c r="F171" s="236"/>
      <c r="G171" s="236"/>
      <c r="H171" s="1"/>
      <c r="I171" s="1"/>
      <c r="J171" s="1"/>
    </row>
    <row r="172" spans="1:10" ht="26.45" customHeight="1" x14ac:dyDescent="0.25">
      <c r="A172" s="11" t="s">
        <v>53</v>
      </c>
      <c r="B172" s="332" t="s">
        <v>52</v>
      </c>
      <c r="C172" s="9">
        <f>SUM(C168:C171)</f>
        <v>9581282</v>
      </c>
      <c r="D172" s="9">
        <f t="shared" ref="D172:G172" si="6">SUM(D168:D171)</f>
        <v>4500006</v>
      </c>
      <c r="E172" s="9">
        <f t="shared" si="6"/>
        <v>3254749</v>
      </c>
      <c r="F172" s="9">
        <f t="shared" si="6"/>
        <v>0</v>
      </c>
      <c r="G172" s="9">
        <f t="shared" si="6"/>
        <v>0</v>
      </c>
      <c r="H172" s="1"/>
      <c r="I172" s="1"/>
      <c r="J172" s="1"/>
    </row>
    <row r="173" spans="1:10" ht="15.6" customHeight="1" x14ac:dyDescent="0.25">
      <c r="A173" s="16"/>
      <c r="B173" s="323"/>
      <c r="C173" s="340"/>
      <c r="D173" s="340"/>
      <c r="E173" s="340"/>
      <c r="F173" s="340"/>
      <c r="G173" s="340"/>
      <c r="H173" s="1"/>
      <c r="I173" s="1"/>
      <c r="J173" s="1"/>
    </row>
    <row r="174" spans="1:10" ht="29.45" customHeight="1" x14ac:dyDescent="0.25">
      <c r="A174" s="16" t="s">
        <v>57</v>
      </c>
      <c r="B174" s="387" t="s">
        <v>70</v>
      </c>
      <c r="C174" s="387"/>
      <c r="D174" s="387"/>
      <c r="E174" s="387"/>
      <c r="F174" s="387"/>
      <c r="G174" s="387"/>
      <c r="H174" s="1"/>
      <c r="I174" s="1"/>
      <c r="J174" s="1"/>
    </row>
    <row r="175" spans="1:10" ht="13.9" customHeight="1" x14ac:dyDescent="0.25">
      <c r="A175" s="16" t="s">
        <v>58</v>
      </c>
      <c r="B175" s="386"/>
      <c r="C175" s="386"/>
      <c r="D175" s="386"/>
      <c r="E175" s="340"/>
      <c r="F175" s="340"/>
      <c r="G175" s="340"/>
      <c r="H175" s="1"/>
      <c r="I175" s="1"/>
      <c r="J175" s="1"/>
    </row>
    <row r="176" spans="1:10" ht="15" customHeight="1" x14ac:dyDescent="0.25">
      <c r="A176" s="16" t="s">
        <v>44</v>
      </c>
      <c r="B176" s="387" t="s">
        <v>74</v>
      </c>
      <c r="C176" s="387"/>
      <c r="D176" s="387"/>
      <c r="E176" s="387"/>
      <c r="F176" s="387"/>
      <c r="G176" s="387"/>
      <c r="H176" s="1"/>
      <c r="I176" s="1"/>
      <c r="J176" s="1"/>
    </row>
    <row r="177" spans="1:10" x14ac:dyDescent="0.25">
      <c r="A177" s="16" t="s">
        <v>55</v>
      </c>
      <c r="B177" s="333" t="s">
        <v>110</v>
      </c>
      <c r="C177" s="340"/>
      <c r="D177" s="340"/>
      <c r="E177" s="340"/>
      <c r="F177" s="340"/>
      <c r="G177" s="340"/>
      <c r="H177" s="1"/>
      <c r="I177" s="1"/>
      <c r="J177" s="1"/>
    </row>
    <row r="178" spans="1:10" ht="31.9" customHeight="1" x14ac:dyDescent="0.25">
      <c r="A178" s="344" t="s">
        <v>59</v>
      </c>
      <c r="B178" s="388" t="s">
        <v>111</v>
      </c>
      <c r="C178" s="388"/>
      <c r="D178" s="388"/>
      <c r="E178" s="388"/>
      <c r="F178" s="388"/>
      <c r="G178" s="388"/>
      <c r="H178" s="1"/>
      <c r="I178" s="1"/>
      <c r="J178" s="1"/>
    </row>
    <row r="179" spans="1:10" ht="11.45" customHeight="1" x14ac:dyDescent="0.25">
      <c r="A179" s="344"/>
      <c r="B179" s="336"/>
      <c r="C179" s="336"/>
      <c r="D179" s="336"/>
      <c r="E179" s="336"/>
      <c r="F179" s="336"/>
      <c r="G179" s="336"/>
      <c r="H179" s="1"/>
      <c r="I179" s="1"/>
      <c r="J179" s="1"/>
    </row>
    <row r="180" spans="1:10" ht="14.45" customHeight="1" x14ac:dyDescent="0.25">
      <c r="A180" s="389" t="s">
        <v>12</v>
      </c>
      <c r="B180" s="389"/>
      <c r="C180" s="389"/>
      <c r="D180" s="389"/>
      <c r="E180" s="389"/>
      <c r="F180" s="389"/>
      <c r="G180" s="389"/>
      <c r="H180" s="1"/>
      <c r="I180" s="1"/>
      <c r="J180" s="1"/>
    </row>
    <row r="181" spans="1:10" ht="19.899999999999999" customHeight="1" x14ac:dyDescent="0.25">
      <c r="A181" s="391" t="s">
        <v>12</v>
      </c>
      <c r="B181" s="391" t="s">
        <v>11</v>
      </c>
      <c r="C181" s="332" t="s">
        <v>50</v>
      </c>
      <c r="D181" s="332" t="s">
        <v>15</v>
      </c>
      <c r="E181" s="393" t="s">
        <v>51</v>
      </c>
      <c r="F181" s="394"/>
      <c r="G181" s="395"/>
      <c r="H181" s="1"/>
      <c r="I181" s="1"/>
      <c r="J181" s="1"/>
    </row>
    <row r="182" spans="1:10" ht="18.600000000000001" customHeight="1" x14ac:dyDescent="0.25">
      <c r="A182" s="392"/>
      <c r="B182" s="392"/>
      <c r="C182" s="345" t="s">
        <v>133</v>
      </c>
      <c r="D182" s="345" t="s">
        <v>226</v>
      </c>
      <c r="E182" s="347" t="s">
        <v>404</v>
      </c>
      <c r="F182" s="241" t="s">
        <v>605</v>
      </c>
      <c r="G182" s="241" t="s">
        <v>674</v>
      </c>
      <c r="H182" s="1"/>
      <c r="I182" s="1"/>
      <c r="J182" s="1"/>
    </row>
    <row r="183" spans="1:10" ht="46.9" hidden="1" customHeight="1" x14ac:dyDescent="0.25">
      <c r="A183" s="20" t="s">
        <v>123</v>
      </c>
      <c r="B183" s="4" t="s">
        <v>52</v>
      </c>
      <c r="C183" s="10"/>
      <c r="D183" s="10"/>
      <c r="E183" s="10"/>
      <c r="F183" s="10"/>
      <c r="G183" s="170"/>
      <c r="H183" s="1"/>
      <c r="I183" s="1"/>
      <c r="J183" s="1"/>
    </row>
    <row r="184" spans="1:10" ht="50.25" customHeight="1" x14ac:dyDescent="0.25">
      <c r="A184" s="7" t="s">
        <v>130</v>
      </c>
      <c r="B184" s="4" t="s">
        <v>52</v>
      </c>
      <c r="C184" s="10">
        <v>1417513</v>
      </c>
      <c r="D184" s="10"/>
      <c r="E184" s="10"/>
      <c r="F184" s="10"/>
      <c r="G184" s="170"/>
      <c r="H184" s="1"/>
      <c r="I184" s="1"/>
      <c r="J184" s="1"/>
    </row>
    <row r="185" spans="1:10" ht="38.25" x14ac:dyDescent="0.25">
      <c r="A185" s="7" t="s">
        <v>747</v>
      </c>
      <c r="B185" s="4" t="s">
        <v>52</v>
      </c>
      <c r="C185" s="10">
        <v>8046271</v>
      </c>
      <c r="D185" s="10"/>
      <c r="E185" s="10"/>
      <c r="F185" s="10"/>
      <c r="G185" s="170"/>
      <c r="H185" s="1"/>
      <c r="I185" s="1"/>
      <c r="J185" s="1"/>
    </row>
    <row r="186" spans="1:10" ht="16.899999999999999" customHeight="1" x14ac:dyDescent="0.25">
      <c r="A186" s="11" t="s">
        <v>524</v>
      </c>
      <c r="B186" s="4"/>
      <c r="C186" s="172">
        <f>SUM(C187:C188)</f>
        <v>19.3</v>
      </c>
      <c r="D186" s="172"/>
      <c r="E186" s="172"/>
      <c r="F186" s="172"/>
      <c r="G186" s="170"/>
      <c r="H186" s="1"/>
      <c r="I186" s="1"/>
      <c r="J186" s="1"/>
    </row>
    <row r="187" spans="1:10" ht="50.25" customHeight="1" x14ac:dyDescent="0.25">
      <c r="A187" s="7" t="s">
        <v>130</v>
      </c>
      <c r="B187" s="4" t="s">
        <v>524</v>
      </c>
      <c r="C187" s="36">
        <v>8</v>
      </c>
      <c r="D187" s="10"/>
      <c r="E187" s="10"/>
      <c r="F187" s="10"/>
      <c r="G187" s="170"/>
      <c r="H187" s="1"/>
      <c r="I187" s="1"/>
      <c r="J187" s="1"/>
    </row>
    <row r="188" spans="1:10" s="346" customFormat="1" ht="50.25" customHeight="1" x14ac:dyDescent="0.25">
      <c r="A188" s="7" t="s">
        <v>747</v>
      </c>
      <c r="B188" s="4" t="s">
        <v>524</v>
      </c>
      <c r="C188" s="36">
        <v>11.3</v>
      </c>
      <c r="D188" s="10"/>
      <c r="E188" s="36"/>
      <c r="F188" s="10"/>
      <c r="G188" s="236"/>
      <c r="H188" s="1"/>
      <c r="I188" s="1"/>
      <c r="J188" s="1"/>
    </row>
    <row r="189" spans="1:10" x14ac:dyDescent="0.25">
      <c r="A189" s="397" t="s">
        <v>102</v>
      </c>
      <c r="B189" s="397"/>
      <c r="C189" s="397"/>
      <c r="D189" s="397"/>
      <c r="E189" s="397"/>
      <c r="F189" s="397"/>
      <c r="G189" s="397"/>
      <c r="H189" s="1"/>
      <c r="I189" s="1"/>
      <c r="J189" s="1"/>
    </row>
    <row r="190" spans="1:10" ht="21" customHeight="1" x14ac:dyDescent="0.25">
      <c r="A190" s="391" t="s">
        <v>60</v>
      </c>
      <c r="B190" s="391" t="s">
        <v>11</v>
      </c>
      <c r="C190" s="332" t="s">
        <v>50</v>
      </c>
      <c r="D190" s="332" t="s">
        <v>15</v>
      </c>
      <c r="E190" s="393" t="s">
        <v>51</v>
      </c>
      <c r="F190" s="394"/>
      <c r="G190" s="395"/>
      <c r="H190" s="1"/>
      <c r="I190" s="1"/>
      <c r="J190" s="1"/>
    </row>
    <row r="191" spans="1:10" ht="18.600000000000001" customHeight="1" x14ac:dyDescent="0.25">
      <c r="A191" s="392"/>
      <c r="B191" s="392"/>
      <c r="C191" s="345" t="s">
        <v>133</v>
      </c>
      <c r="D191" s="345" t="s">
        <v>226</v>
      </c>
      <c r="E191" s="347" t="s">
        <v>404</v>
      </c>
      <c r="F191" s="241" t="s">
        <v>605</v>
      </c>
      <c r="G191" s="241" t="s">
        <v>674</v>
      </c>
      <c r="H191" s="1"/>
      <c r="I191" s="1"/>
      <c r="J191" s="1"/>
    </row>
    <row r="192" spans="1:10" ht="31.15" customHeight="1" x14ac:dyDescent="0.25">
      <c r="A192" s="11" t="s">
        <v>61</v>
      </c>
      <c r="B192" s="332" t="s">
        <v>52</v>
      </c>
      <c r="C192" s="46">
        <f>SUM(C184:C185)</f>
        <v>9463784</v>
      </c>
      <c r="D192" s="46">
        <f t="shared" ref="D192:G192" si="7">SUM(D184:D185)</f>
        <v>0</v>
      </c>
      <c r="E192" s="46">
        <f t="shared" si="7"/>
        <v>0</v>
      </c>
      <c r="F192" s="46">
        <f t="shared" si="7"/>
        <v>0</v>
      </c>
      <c r="G192" s="46">
        <f t="shared" si="7"/>
        <v>0</v>
      </c>
    </row>
    <row r="193" spans="1:10" x14ac:dyDescent="0.25">
      <c r="A193" s="16"/>
      <c r="B193" s="323"/>
      <c r="C193" s="340"/>
      <c r="D193" s="340"/>
      <c r="E193" s="340"/>
      <c r="F193" s="340"/>
      <c r="G193" s="340"/>
    </row>
    <row r="194" spans="1:10" ht="29.45" customHeight="1" x14ac:dyDescent="0.25">
      <c r="A194" s="16" t="s">
        <v>57</v>
      </c>
      <c r="B194" s="387" t="s">
        <v>652</v>
      </c>
      <c r="C194" s="387"/>
      <c r="D194" s="387"/>
      <c r="E194" s="387"/>
      <c r="F194" s="387"/>
      <c r="G194" s="387"/>
      <c r="H194" s="1"/>
      <c r="I194" s="1"/>
      <c r="J194" s="1"/>
    </row>
    <row r="195" spans="1:10" ht="13.9" customHeight="1" x14ac:dyDescent="0.25">
      <c r="A195" s="16" t="s">
        <v>58</v>
      </c>
      <c r="B195" s="386"/>
      <c r="C195" s="386"/>
      <c r="D195" s="386"/>
      <c r="E195" s="340"/>
      <c r="F195" s="340"/>
      <c r="G195" s="340"/>
      <c r="H195" s="1"/>
      <c r="I195" s="1"/>
      <c r="J195" s="1"/>
    </row>
    <row r="196" spans="1:10" ht="15" customHeight="1" x14ac:dyDescent="0.25">
      <c r="A196" s="16" t="s">
        <v>44</v>
      </c>
      <c r="B196" s="387" t="s">
        <v>74</v>
      </c>
      <c r="C196" s="387"/>
      <c r="D196" s="387"/>
      <c r="E196" s="387"/>
      <c r="F196" s="387"/>
      <c r="G196" s="387"/>
      <c r="H196" s="1"/>
      <c r="I196" s="1"/>
      <c r="J196" s="1"/>
    </row>
    <row r="197" spans="1:10" x14ac:dyDescent="0.25">
      <c r="A197" s="16" t="s">
        <v>55</v>
      </c>
      <c r="B197" s="333" t="s">
        <v>110</v>
      </c>
      <c r="C197" s="340"/>
      <c r="D197" s="340"/>
      <c r="E197" s="340"/>
      <c r="F197" s="340"/>
      <c r="G197" s="340"/>
      <c r="H197" s="1"/>
      <c r="I197" s="1"/>
      <c r="J197" s="1"/>
    </row>
    <row r="198" spans="1:10" ht="31.9" customHeight="1" x14ac:dyDescent="0.25">
      <c r="A198" s="344" t="s">
        <v>59</v>
      </c>
      <c r="B198" s="388" t="s">
        <v>111</v>
      </c>
      <c r="C198" s="388"/>
      <c r="D198" s="388"/>
      <c r="E198" s="388"/>
      <c r="F198" s="388"/>
      <c r="G198" s="388"/>
      <c r="H198" s="1"/>
      <c r="I198" s="1"/>
      <c r="J198" s="1"/>
    </row>
    <row r="199" spans="1:10" x14ac:dyDescent="0.25">
      <c r="A199" s="16"/>
      <c r="B199" s="323"/>
      <c r="C199" s="340"/>
      <c r="D199" s="340"/>
      <c r="E199" s="340"/>
      <c r="F199" s="340"/>
      <c r="G199" s="340"/>
    </row>
    <row r="200" spans="1:10" ht="15" customHeight="1" x14ac:dyDescent="0.25">
      <c r="A200" s="396" t="s">
        <v>12</v>
      </c>
      <c r="B200" s="396"/>
      <c r="C200" s="396"/>
      <c r="D200" s="396"/>
      <c r="E200" s="396"/>
      <c r="F200" s="396"/>
      <c r="G200" s="396"/>
    </row>
    <row r="201" spans="1:10" ht="19.899999999999999" customHeight="1" x14ac:dyDescent="0.25">
      <c r="A201" s="391" t="s">
        <v>12</v>
      </c>
      <c r="B201" s="391" t="s">
        <v>11</v>
      </c>
      <c r="C201" s="332" t="s">
        <v>50</v>
      </c>
      <c r="D201" s="332" t="s">
        <v>15</v>
      </c>
      <c r="E201" s="393" t="s">
        <v>51</v>
      </c>
      <c r="F201" s="394"/>
      <c r="G201" s="395"/>
      <c r="H201" s="1"/>
      <c r="I201" s="1"/>
      <c r="J201" s="1"/>
    </row>
    <row r="202" spans="1:10" ht="18.600000000000001" customHeight="1" x14ac:dyDescent="0.25">
      <c r="A202" s="392"/>
      <c r="B202" s="392"/>
      <c r="C202" s="345" t="s">
        <v>133</v>
      </c>
      <c r="D202" s="345" t="s">
        <v>226</v>
      </c>
      <c r="E202" s="347" t="s">
        <v>404</v>
      </c>
      <c r="F202" s="241" t="s">
        <v>605</v>
      </c>
      <c r="G202" s="241" t="s">
        <v>674</v>
      </c>
      <c r="H202" s="1"/>
      <c r="I202" s="1"/>
      <c r="J202" s="1"/>
    </row>
    <row r="203" spans="1:10" ht="25.5" x14ac:dyDescent="0.25">
      <c r="A203" s="7" t="s">
        <v>748</v>
      </c>
      <c r="B203" s="4" t="s">
        <v>52</v>
      </c>
      <c r="C203" s="10"/>
      <c r="D203" s="10">
        <v>3000000</v>
      </c>
      <c r="E203" s="10"/>
      <c r="F203" s="10"/>
      <c r="G203" s="10"/>
    </row>
    <row r="204" spans="1:10" x14ac:dyDescent="0.25">
      <c r="A204" s="11" t="s">
        <v>524</v>
      </c>
      <c r="B204" s="332"/>
      <c r="C204" s="9"/>
      <c r="D204" s="165">
        <f t="shared" ref="D204" si="8">D205</f>
        <v>26</v>
      </c>
      <c r="E204" s="165"/>
      <c r="F204" s="165"/>
      <c r="G204" s="9"/>
    </row>
    <row r="205" spans="1:10" ht="25.5" x14ac:dyDescent="0.25">
      <c r="A205" s="7" t="s">
        <v>748</v>
      </c>
      <c r="B205" s="4" t="s">
        <v>413</v>
      </c>
      <c r="C205" s="10"/>
      <c r="D205" s="36">
        <v>26</v>
      </c>
      <c r="E205" s="236"/>
      <c r="F205" s="36"/>
      <c r="G205" s="9"/>
    </row>
    <row r="206" spans="1:10" x14ac:dyDescent="0.25">
      <c r="A206" s="390" t="s">
        <v>102</v>
      </c>
      <c r="B206" s="390"/>
      <c r="C206" s="390"/>
      <c r="D206" s="390"/>
      <c r="E206" s="390"/>
      <c r="F206" s="390"/>
      <c r="G206" s="390"/>
    </row>
    <row r="207" spans="1:10" ht="28.5" customHeight="1" x14ac:dyDescent="0.25">
      <c r="A207" s="391" t="s">
        <v>60</v>
      </c>
      <c r="B207" s="391" t="s">
        <v>11</v>
      </c>
      <c r="C207" s="332" t="s">
        <v>50</v>
      </c>
      <c r="D207" s="337" t="s">
        <v>15</v>
      </c>
      <c r="E207" s="393" t="s">
        <v>51</v>
      </c>
      <c r="F207" s="394"/>
      <c r="G207" s="395"/>
    </row>
    <row r="208" spans="1:10" x14ac:dyDescent="0.25">
      <c r="A208" s="392"/>
      <c r="B208" s="392"/>
      <c r="C208" s="345" t="s">
        <v>133</v>
      </c>
      <c r="D208" s="345" t="s">
        <v>226</v>
      </c>
      <c r="E208" s="347" t="s">
        <v>404</v>
      </c>
      <c r="F208" s="241" t="s">
        <v>605</v>
      </c>
      <c r="G208" s="241" t="s">
        <v>674</v>
      </c>
    </row>
    <row r="209" spans="1:10" x14ac:dyDescent="0.25">
      <c r="A209" s="11" t="s">
        <v>61</v>
      </c>
      <c r="B209" s="332" t="s">
        <v>52</v>
      </c>
      <c r="C209" s="46">
        <f>C203</f>
        <v>0</v>
      </c>
      <c r="D209" s="46">
        <f>D203</f>
        <v>3000000</v>
      </c>
      <c r="E209" s="46">
        <f t="shared" ref="E209:G209" si="9">E203</f>
        <v>0</v>
      </c>
      <c r="F209" s="46">
        <f t="shared" si="9"/>
        <v>0</v>
      </c>
      <c r="G209" s="46">
        <f t="shared" si="9"/>
        <v>0</v>
      </c>
    </row>
    <row r="210" spans="1:10" x14ac:dyDescent="0.25">
      <c r="A210" s="16"/>
      <c r="B210" s="323"/>
      <c r="C210" s="340"/>
      <c r="D210" s="340"/>
      <c r="E210" s="340"/>
      <c r="F210" s="340"/>
      <c r="G210" s="340"/>
    </row>
    <row r="211" spans="1:10" ht="33.6" customHeight="1" x14ac:dyDescent="0.25">
      <c r="A211" s="16" t="s">
        <v>57</v>
      </c>
      <c r="B211" s="387" t="s">
        <v>56</v>
      </c>
      <c r="C211" s="387"/>
      <c r="D211" s="387"/>
      <c r="E211" s="387"/>
      <c r="F211" s="387"/>
      <c r="G211" s="387"/>
      <c r="H211" s="1"/>
      <c r="I211" s="1"/>
      <c r="J211" s="1"/>
    </row>
    <row r="212" spans="1:10" ht="21.6" customHeight="1" x14ac:dyDescent="0.25">
      <c r="A212" s="16" t="s">
        <v>58</v>
      </c>
      <c r="B212" s="386" t="s">
        <v>104</v>
      </c>
      <c r="C212" s="386"/>
      <c r="D212" s="386"/>
      <c r="E212" s="340"/>
      <c r="F212" s="340"/>
      <c r="G212" s="340"/>
      <c r="H212" s="1"/>
      <c r="I212" s="1"/>
      <c r="J212" s="1"/>
    </row>
    <row r="213" spans="1:10" ht="22.15" customHeight="1" x14ac:dyDescent="0.25">
      <c r="A213" s="16" t="s">
        <v>44</v>
      </c>
      <c r="B213" s="387" t="s">
        <v>74</v>
      </c>
      <c r="C213" s="387"/>
      <c r="D213" s="387"/>
      <c r="E213" s="387"/>
      <c r="F213" s="387"/>
      <c r="G213" s="387"/>
      <c r="H213" s="1"/>
      <c r="I213" s="1"/>
      <c r="J213" s="1"/>
    </row>
    <row r="214" spans="1:10" ht="19.899999999999999" customHeight="1" x14ac:dyDescent="0.25">
      <c r="A214" s="16" t="s">
        <v>55</v>
      </c>
      <c r="B214" s="333" t="s">
        <v>110</v>
      </c>
      <c r="C214" s="340"/>
      <c r="D214" s="340"/>
      <c r="E214" s="340"/>
      <c r="F214" s="340"/>
      <c r="G214" s="340"/>
      <c r="H214" s="1"/>
      <c r="I214" s="1"/>
      <c r="J214" s="1"/>
    </row>
    <row r="215" spans="1:10" ht="31.9" customHeight="1" x14ac:dyDescent="0.25">
      <c r="A215" s="344" t="s">
        <v>59</v>
      </c>
      <c r="B215" s="388" t="s">
        <v>111</v>
      </c>
      <c r="C215" s="388"/>
      <c r="D215" s="388"/>
      <c r="E215" s="388"/>
      <c r="F215" s="388"/>
      <c r="G215" s="388"/>
      <c r="H215" s="1"/>
      <c r="I215" s="1"/>
      <c r="J215" s="1"/>
    </row>
    <row r="216" spans="1:10" ht="11.45" customHeight="1" x14ac:dyDescent="0.25">
      <c r="A216" s="344"/>
      <c r="B216" s="336"/>
      <c r="C216" s="336"/>
      <c r="D216" s="336"/>
      <c r="E216" s="336"/>
      <c r="F216" s="336"/>
      <c r="G216" s="336"/>
      <c r="H216" s="1"/>
      <c r="I216" s="1"/>
      <c r="J216" s="1"/>
    </row>
    <row r="217" spans="1:10" ht="18.600000000000001" customHeight="1" x14ac:dyDescent="0.25">
      <c r="A217" s="389" t="s">
        <v>12</v>
      </c>
      <c r="B217" s="389"/>
      <c r="C217" s="389"/>
      <c r="D217" s="389"/>
      <c r="E217" s="389"/>
      <c r="F217" s="389"/>
      <c r="G217" s="389"/>
      <c r="H217" s="1"/>
      <c r="I217" s="1"/>
      <c r="J217" s="1"/>
    </row>
    <row r="218" spans="1:10" ht="30.6" customHeight="1" x14ac:dyDescent="0.25">
      <c r="A218" s="381" t="s">
        <v>12</v>
      </c>
      <c r="B218" s="381" t="s">
        <v>11</v>
      </c>
      <c r="C218" s="338" t="s">
        <v>50</v>
      </c>
      <c r="D218" s="338" t="s">
        <v>15</v>
      </c>
      <c r="E218" s="383" t="s">
        <v>51</v>
      </c>
      <c r="F218" s="384"/>
      <c r="G218" s="385"/>
      <c r="H218" s="1"/>
      <c r="I218" s="1"/>
      <c r="J218" s="1"/>
    </row>
    <row r="219" spans="1:10" ht="27" customHeight="1" x14ac:dyDescent="0.25">
      <c r="A219" s="382"/>
      <c r="B219" s="382"/>
      <c r="C219" s="345" t="s">
        <v>133</v>
      </c>
      <c r="D219" s="345" t="s">
        <v>226</v>
      </c>
      <c r="E219" s="347" t="s">
        <v>404</v>
      </c>
      <c r="F219" s="241" t="s">
        <v>605</v>
      </c>
      <c r="G219" s="241" t="s">
        <v>674</v>
      </c>
      <c r="H219" s="1"/>
      <c r="I219" s="1"/>
      <c r="J219" s="1"/>
    </row>
    <row r="220" spans="1:10" ht="46.9" hidden="1" customHeight="1" x14ac:dyDescent="0.25">
      <c r="A220" s="48" t="s">
        <v>137</v>
      </c>
      <c r="B220" s="49" t="s">
        <v>52</v>
      </c>
      <c r="C220" s="47"/>
      <c r="D220" s="47"/>
      <c r="E220" s="47"/>
      <c r="F220" s="47"/>
      <c r="G220" s="119"/>
      <c r="H220" s="1"/>
      <c r="I220" s="1"/>
      <c r="J220" s="1"/>
    </row>
    <row r="221" spans="1:10" ht="45" hidden="1" customHeight="1" x14ac:dyDescent="0.25">
      <c r="A221" s="48" t="s">
        <v>128</v>
      </c>
      <c r="B221" s="49" t="s">
        <v>52</v>
      </c>
      <c r="C221" s="47"/>
      <c r="D221" s="47"/>
      <c r="E221" s="47"/>
      <c r="F221" s="47"/>
      <c r="G221" s="240"/>
      <c r="H221" s="1"/>
      <c r="I221" s="1"/>
      <c r="J221" s="1"/>
    </row>
    <row r="222" spans="1:10" ht="51.6" hidden="1" customHeight="1" x14ac:dyDescent="0.25">
      <c r="A222" s="48" t="s">
        <v>130</v>
      </c>
      <c r="B222" s="49" t="s">
        <v>52</v>
      </c>
      <c r="C222" s="47"/>
      <c r="D222" s="47"/>
      <c r="E222" s="47"/>
      <c r="F222" s="47"/>
      <c r="G222" s="240"/>
      <c r="H222" s="1"/>
      <c r="I222" s="1"/>
      <c r="J222" s="1"/>
    </row>
    <row r="223" spans="1:10" ht="42" hidden="1" customHeight="1" x14ac:dyDescent="0.25">
      <c r="A223" s="48" t="s">
        <v>131</v>
      </c>
      <c r="B223" s="49" t="s">
        <v>52</v>
      </c>
      <c r="C223" s="47"/>
      <c r="D223" s="47"/>
      <c r="E223" s="47"/>
      <c r="F223" s="47"/>
      <c r="G223" s="240"/>
      <c r="H223" s="1"/>
      <c r="I223" s="1"/>
      <c r="J223" s="1"/>
    </row>
    <row r="224" spans="1:10" ht="54" hidden="1" customHeight="1" x14ac:dyDescent="0.25">
      <c r="A224" s="48" t="s">
        <v>71</v>
      </c>
      <c r="B224" s="49" t="s">
        <v>52</v>
      </c>
      <c r="C224" s="47"/>
      <c r="D224" s="47"/>
      <c r="E224" s="47"/>
      <c r="F224" s="47"/>
      <c r="G224" s="240"/>
      <c r="H224" s="1"/>
      <c r="I224" s="1"/>
      <c r="J224" s="1"/>
    </row>
    <row r="225" spans="1:10" ht="55.5" hidden="1" customHeight="1" x14ac:dyDescent="0.25">
      <c r="A225" s="48" t="s">
        <v>132</v>
      </c>
      <c r="B225" s="49" t="s">
        <v>52</v>
      </c>
      <c r="C225" s="47"/>
      <c r="D225" s="47"/>
      <c r="E225" s="47"/>
      <c r="F225" s="47"/>
      <c r="G225" s="240"/>
      <c r="H225" s="1"/>
      <c r="I225" s="1"/>
      <c r="J225" s="1"/>
    </row>
    <row r="226" spans="1:10" ht="48" hidden="1" customHeight="1" x14ac:dyDescent="0.25">
      <c r="A226" s="48" t="s">
        <v>221</v>
      </c>
      <c r="B226" s="49" t="s">
        <v>52</v>
      </c>
      <c r="C226" s="47"/>
      <c r="D226" s="47"/>
      <c r="E226" s="47"/>
      <c r="F226" s="47"/>
      <c r="G226" s="240"/>
      <c r="H226" s="1"/>
      <c r="I226" s="1"/>
      <c r="J226" s="1"/>
    </row>
    <row r="227" spans="1:10" ht="25.5" x14ac:dyDescent="0.25">
      <c r="A227" s="48" t="s">
        <v>748</v>
      </c>
      <c r="B227" s="49" t="s">
        <v>52</v>
      </c>
      <c r="C227" s="47">
        <v>10000</v>
      </c>
      <c r="D227" s="47"/>
      <c r="E227" s="47"/>
      <c r="F227" s="47"/>
      <c r="G227" s="240"/>
      <c r="H227" s="1"/>
      <c r="I227" s="1"/>
      <c r="J227" s="1"/>
    </row>
    <row r="228" spans="1:10" s="339" customFormat="1" ht="25.5" customHeight="1" x14ac:dyDescent="0.25">
      <c r="A228" s="377" t="s">
        <v>187</v>
      </c>
      <c r="B228" s="378"/>
      <c r="C228" s="378"/>
      <c r="D228" s="378"/>
      <c r="E228" s="378"/>
      <c r="F228" s="378"/>
      <c r="G228" s="379"/>
      <c r="H228" s="14"/>
      <c r="I228" s="14"/>
      <c r="J228" s="14"/>
    </row>
    <row r="229" spans="1:10" ht="43.15" hidden="1" customHeight="1" x14ac:dyDescent="0.25">
      <c r="A229" s="48" t="s">
        <v>134</v>
      </c>
      <c r="B229" s="49" t="s">
        <v>52</v>
      </c>
      <c r="C229" s="47"/>
      <c r="D229" s="47"/>
      <c r="E229" s="47"/>
      <c r="F229" s="47"/>
      <c r="G229" s="240"/>
      <c r="H229" s="1"/>
      <c r="I229" s="1"/>
      <c r="J229" s="1"/>
    </row>
    <row r="230" spans="1:10" ht="43.15" hidden="1" customHeight="1" x14ac:dyDescent="0.25">
      <c r="A230" s="48" t="s">
        <v>135</v>
      </c>
      <c r="B230" s="49" t="s">
        <v>52</v>
      </c>
      <c r="C230" s="47"/>
      <c r="D230" s="47"/>
      <c r="E230" s="47"/>
      <c r="F230" s="47"/>
      <c r="G230" s="240"/>
      <c r="H230" s="1"/>
      <c r="I230" s="1"/>
      <c r="J230" s="1"/>
    </row>
    <row r="231" spans="1:10" ht="46.9" hidden="1" customHeight="1" x14ac:dyDescent="0.25">
      <c r="A231" s="48" t="s">
        <v>136</v>
      </c>
      <c r="B231" s="49" t="s">
        <v>52</v>
      </c>
      <c r="C231" s="47"/>
      <c r="D231" s="47"/>
      <c r="E231" s="47"/>
      <c r="F231" s="47"/>
      <c r="G231" s="240"/>
      <c r="H231" s="1"/>
      <c r="I231" s="1"/>
      <c r="J231" s="1"/>
    </row>
    <row r="232" spans="1:10" ht="42.6" hidden="1" customHeight="1" x14ac:dyDescent="0.25">
      <c r="A232" s="48" t="s">
        <v>138</v>
      </c>
      <c r="B232" s="49" t="s">
        <v>52</v>
      </c>
      <c r="C232" s="47"/>
      <c r="D232" s="47"/>
      <c r="E232" s="47"/>
      <c r="F232" s="47"/>
      <c r="G232" s="240"/>
      <c r="H232" s="1"/>
      <c r="I232" s="1"/>
      <c r="J232" s="1"/>
    </row>
    <row r="233" spans="1:10" ht="48.75" hidden="1" customHeight="1" x14ac:dyDescent="0.25">
      <c r="A233" s="48" t="s">
        <v>139</v>
      </c>
      <c r="B233" s="49" t="s">
        <v>52</v>
      </c>
      <c r="C233" s="47"/>
      <c r="D233" s="47"/>
      <c r="E233" s="47"/>
      <c r="F233" s="47"/>
      <c r="G233" s="240"/>
      <c r="H233" s="1"/>
      <c r="I233" s="1"/>
      <c r="J233" s="1"/>
    </row>
    <row r="234" spans="1:10" ht="38.25" x14ac:dyDescent="0.25">
      <c r="A234" s="48" t="s">
        <v>281</v>
      </c>
      <c r="B234" s="49" t="s">
        <v>52</v>
      </c>
      <c r="C234" s="47">
        <v>20000</v>
      </c>
      <c r="D234" s="47"/>
      <c r="E234" s="47"/>
      <c r="F234" s="47"/>
      <c r="G234" s="240"/>
      <c r="H234" s="1"/>
      <c r="I234" s="1"/>
      <c r="J234" s="1"/>
    </row>
    <row r="235" spans="1:10" s="346" customFormat="1" ht="25.5" x14ac:dyDescent="0.25">
      <c r="A235" s="48" t="s">
        <v>748</v>
      </c>
      <c r="B235" s="49" t="s">
        <v>52</v>
      </c>
      <c r="C235" s="10">
        <v>32899</v>
      </c>
      <c r="D235" s="47"/>
      <c r="E235" s="47"/>
      <c r="F235" s="47"/>
      <c r="G235" s="240"/>
      <c r="H235" s="1"/>
      <c r="I235" s="1"/>
      <c r="J235" s="1"/>
    </row>
    <row r="236" spans="1:10" ht="25.5" x14ac:dyDescent="0.25">
      <c r="A236" s="48" t="s">
        <v>757</v>
      </c>
      <c r="B236" s="49" t="s">
        <v>52</v>
      </c>
      <c r="C236" s="10">
        <v>54599</v>
      </c>
      <c r="D236" s="47"/>
      <c r="E236" s="47"/>
      <c r="F236" s="47"/>
      <c r="G236" s="47"/>
      <c r="H236" s="1"/>
      <c r="I236" s="1"/>
      <c r="J236" s="1"/>
    </row>
    <row r="237" spans="1:10" ht="16.899999999999999" customHeight="1" x14ac:dyDescent="0.25">
      <c r="A237" s="103"/>
      <c r="B237" s="256"/>
      <c r="C237" s="256"/>
      <c r="D237" s="256"/>
      <c r="E237" s="256"/>
      <c r="F237" s="256"/>
      <c r="G237" s="256"/>
      <c r="H237" s="1"/>
      <c r="I237" s="1"/>
      <c r="J237" s="1"/>
    </row>
    <row r="238" spans="1:10" ht="19.149999999999999" customHeight="1" x14ac:dyDescent="0.25">
      <c r="A238" s="380" t="s">
        <v>102</v>
      </c>
      <c r="B238" s="380"/>
      <c r="C238" s="380"/>
      <c r="D238" s="380"/>
      <c r="E238" s="380"/>
      <c r="F238" s="380"/>
      <c r="G238" s="380"/>
      <c r="H238" s="1"/>
      <c r="I238" s="1"/>
      <c r="J238" s="1"/>
    </row>
    <row r="239" spans="1:10" ht="18.75" customHeight="1" x14ac:dyDescent="0.25">
      <c r="A239" s="381" t="s">
        <v>60</v>
      </c>
      <c r="B239" s="381" t="s">
        <v>11</v>
      </c>
      <c r="C239" s="338" t="s">
        <v>50</v>
      </c>
      <c r="D239" s="338" t="s">
        <v>15</v>
      </c>
      <c r="E239" s="383" t="s">
        <v>51</v>
      </c>
      <c r="F239" s="384"/>
      <c r="G239" s="385"/>
      <c r="H239" s="1"/>
      <c r="I239" s="1"/>
      <c r="J239" s="1"/>
    </row>
    <row r="240" spans="1:10" ht="22.5" customHeight="1" x14ac:dyDescent="0.25">
      <c r="A240" s="382"/>
      <c r="B240" s="382"/>
      <c r="C240" s="345" t="s">
        <v>133</v>
      </c>
      <c r="D240" s="345" t="s">
        <v>226</v>
      </c>
      <c r="E240" s="347" t="s">
        <v>404</v>
      </c>
      <c r="F240" s="241" t="s">
        <v>605</v>
      </c>
      <c r="G240" s="241" t="s">
        <v>674</v>
      </c>
      <c r="H240" s="1"/>
      <c r="I240" s="1"/>
      <c r="J240" s="1"/>
    </row>
    <row r="241" spans="1:10" ht="25.15" customHeight="1" x14ac:dyDescent="0.25">
      <c r="A241" s="120" t="s">
        <v>61</v>
      </c>
      <c r="B241" s="338" t="s">
        <v>52</v>
      </c>
      <c r="C241" s="46">
        <f>C227+C234+C235+C236</f>
        <v>117498</v>
      </c>
      <c r="D241" s="46">
        <f t="shared" ref="D241:G241" si="10">D227+D234+D235+D236</f>
        <v>0</v>
      </c>
      <c r="E241" s="46">
        <f t="shared" si="10"/>
        <v>0</v>
      </c>
      <c r="F241" s="46">
        <f t="shared" si="10"/>
        <v>0</v>
      </c>
      <c r="G241" s="46">
        <f t="shared" si="10"/>
        <v>0</v>
      </c>
    </row>
    <row r="243" spans="1:10" ht="33.6" customHeight="1" x14ac:dyDescent="0.25">
      <c r="A243" s="16" t="s">
        <v>57</v>
      </c>
      <c r="B243" s="387" t="s">
        <v>653</v>
      </c>
      <c r="C243" s="387"/>
      <c r="D243" s="387"/>
      <c r="E243" s="387"/>
      <c r="F243" s="387"/>
      <c r="G243" s="387"/>
      <c r="H243" s="1"/>
      <c r="I243" s="1"/>
      <c r="J243" s="1"/>
    </row>
    <row r="244" spans="1:10" ht="21.6" customHeight="1" x14ac:dyDescent="0.25">
      <c r="A244" s="16" t="s">
        <v>58</v>
      </c>
      <c r="B244" s="386" t="s">
        <v>104</v>
      </c>
      <c r="C244" s="386"/>
      <c r="D244" s="386"/>
      <c r="E244" s="340"/>
      <c r="F244" s="340"/>
      <c r="G244" s="340"/>
      <c r="H244" s="1"/>
      <c r="I244" s="1"/>
      <c r="J244" s="1"/>
    </row>
    <row r="245" spans="1:10" ht="22.15" customHeight="1" x14ac:dyDescent="0.25">
      <c r="A245" s="16" t="s">
        <v>44</v>
      </c>
      <c r="B245" s="387" t="s">
        <v>74</v>
      </c>
      <c r="C245" s="387"/>
      <c r="D245" s="387"/>
      <c r="E245" s="387"/>
      <c r="F245" s="387"/>
      <c r="G245" s="387"/>
      <c r="H245" s="1"/>
      <c r="I245" s="1"/>
      <c r="J245" s="1"/>
    </row>
    <row r="246" spans="1:10" ht="19.899999999999999" customHeight="1" x14ac:dyDescent="0.25">
      <c r="A246" s="16" t="s">
        <v>55</v>
      </c>
      <c r="B246" s="333" t="s">
        <v>110</v>
      </c>
      <c r="C246" s="340"/>
      <c r="D246" s="340"/>
      <c r="E246" s="340"/>
      <c r="F246" s="340"/>
      <c r="G246" s="340"/>
      <c r="H246" s="1"/>
      <c r="I246" s="1"/>
      <c r="J246" s="1"/>
    </row>
    <row r="247" spans="1:10" ht="31.9" customHeight="1" x14ac:dyDescent="0.25">
      <c r="A247" s="344" t="s">
        <v>59</v>
      </c>
      <c r="B247" s="388" t="s">
        <v>111</v>
      </c>
      <c r="C247" s="388"/>
      <c r="D247" s="388"/>
      <c r="E247" s="388"/>
      <c r="F247" s="388"/>
      <c r="G247" s="388"/>
      <c r="H247" s="1"/>
      <c r="I247" s="1"/>
      <c r="J247" s="1"/>
    </row>
    <row r="249" spans="1:10" x14ac:dyDescent="0.25">
      <c r="A249" s="389" t="s">
        <v>12</v>
      </c>
      <c r="B249" s="389"/>
      <c r="C249" s="389"/>
      <c r="D249" s="389"/>
      <c r="E249" s="389"/>
      <c r="F249" s="389"/>
      <c r="G249" s="389"/>
    </row>
    <row r="250" spans="1:10" ht="30.6" customHeight="1" x14ac:dyDescent="0.25">
      <c r="A250" s="381" t="s">
        <v>12</v>
      </c>
      <c r="B250" s="381" t="s">
        <v>11</v>
      </c>
      <c r="C250" s="338" t="s">
        <v>50</v>
      </c>
      <c r="D250" s="338" t="s">
        <v>15</v>
      </c>
      <c r="E250" s="383" t="s">
        <v>51</v>
      </c>
      <c r="F250" s="384"/>
      <c r="G250" s="385"/>
      <c r="H250" s="1"/>
      <c r="I250" s="1"/>
      <c r="J250" s="1"/>
    </row>
    <row r="251" spans="1:10" ht="27" customHeight="1" x14ac:dyDescent="0.25">
      <c r="A251" s="382"/>
      <c r="B251" s="382"/>
      <c r="C251" s="345" t="s">
        <v>133</v>
      </c>
      <c r="D251" s="345" t="s">
        <v>226</v>
      </c>
      <c r="E251" s="347" t="s">
        <v>404</v>
      </c>
      <c r="F251" s="241" t="s">
        <v>605</v>
      </c>
      <c r="G251" s="241" t="s">
        <v>674</v>
      </c>
      <c r="H251" s="1"/>
      <c r="I251" s="1"/>
      <c r="J251" s="1"/>
    </row>
    <row r="252" spans="1:10" ht="38.25" x14ac:dyDescent="0.25">
      <c r="A252" s="48" t="s">
        <v>129</v>
      </c>
      <c r="B252" s="49" t="s">
        <v>52</v>
      </c>
      <c r="C252" s="47"/>
      <c r="D252" s="47">
        <v>109397</v>
      </c>
      <c r="E252" s="236"/>
      <c r="F252" s="47"/>
      <c r="G252" s="240"/>
    </row>
    <row r="253" spans="1:10" ht="38.25" x14ac:dyDescent="0.25">
      <c r="A253" s="48" t="s">
        <v>342</v>
      </c>
      <c r="B253" s="49" t="s">
        <v>52</v>
      </c>
      <c r="C253" s="47"/>
      <c r="D253" s="47">
        <v>245050</v>
      </c>
      <c r="E253" s="236"/>
      <c r="F253" s="47"/>
      <c r="G253" s="240"/>
    </row>
    <row r="254" spans="1:10" ht="38.25" x14ac:dyDescent="0.25">
      <c r="A254" s="48" t="s">
        <v>747</v>
      </c>
      <c r="B254" s="49" t="s">
        <v>52</v>
      </c>
      <c r="C254" s="47"/>
      <c r="D254" s="47">
        <v>894030</v>
      </c>
      <c r="E254" s="236"/>
      <c r="F254" s="47"/>
      <c r="G254" s="240"/>
    </row>
    <row r="255" spans="1:10" ht="51" x14ac:dyDescent="0.25">
      <c r="A255" s="92" t="s">
        <v>130</v>
      </c>
      <c r="B255" s="49" t="s">
        <v>52</v>
      </c>
      <c r="C255" s="47"/>
      <c r="D255" s="47">
        <v>200000</v>
      </c>
      <c r="E255" s="236"/>
      <c r="F255" s="47"/>
      <c r="G255" s="240"/>
    </row>
    <row r="256" spans="1:10" s="373" customFormat="1" ht="38.25" x14ac:dyDescent="0.25">
      <c r="A256" s="7" t="s">
        <v>749</v>
      </c>
      <c r="B256" s="49" t="s">
        <v>52</v>
      </c>
      <c r="C256" s="47"/>
      <c r="D256" s="47"/>
      <c r="E256" s="236">
        <v>1000</v>
      </c>
      <c r="F256" s="47"/>
      <c r="G256" s="240"/>
    </row>
    <row r="257" spans="1:10" s="373" customFormat="1" ht="38.25" x14ac:dyDescent="0.25">
      <c r="A257" s="7" t="s">
        <v>750</v>
      </c>
      <c r="B257" s="49" t="s">
        <v>52</v>
      </c>
      <c r="C257" s="47"/>
      <c r="D257" s="47"/>
      <c r="E257" s="236">
        <v>1000</v>
      </c>
      <c r="F257" s="47"/>
      <c r="G257" s="240"/>
    </row>
    <row r="258" spans="1:10" ht="25.5" customHeight="1" x14ac:dyDescent="0.25">
      <c r="A258" s="377" t="s">
        <v>187</v>
      </c>
      <c r="B258" s="378"/>
      <c r="C258" s="378"/>
      <c r="D258" s="378"/>
      <c r="E258" s="378"/>
      <c r="F258" s="378"/>
      <c r="G258" s="379"/>
    </row>
    <row r="259" spans="1:10" ht="38.25" x14ac:dyDescent="0.25">
      <c r="A259" s="48" t="s">
        <v>281</v>
      </c>
      <c r="B259" s="49" t="s">
        <v>52</v>
      </c>
      <c r="C259" s="47"/>
      <c r="D259" s="47">
        <v>46120</v>
      </c>
      <c r="E259" s="47"/>
      <c r="F259" s="236"/>
      <c r="G259" s="236"/>
    </row>
    <row r="260" spans="1:10" ht="38.25" x14ac:dyDescent="0.25">
      <c r="A260" s="7" t="s">
        <v>749</v>
      </c>
      <c r="B260" s="49" t="s">
        <v>52</v>
      </c>
      <c r="C260" s="236"/>
      <c r="D260" s="236">
        <v>2831</v>
      </c>
      <c r="E260" s="236"/>
      <c r="F260" s="236"/>
      <c r="G260" s="236"/>
    </row>
    <row r="261" spans="1:10" ht="38.25" x14ac:dyDescent="0.25">
      <c r="A261" s="7" t="s">
        <v>750</v>
      </c>
      <c r="B261" s="49" t="s">
        <v>52</v>
      </c>
      <c r="C261" s="236"/>
      <c r="D261" s="236">
        <v>2578</v>
      </c>
      <c r="E261" s="236"/>
      <c r="F261" s="236"/>
      <c r="G261" s="236"/>
    </row>
    <row r="262" spans="1:10" s="339" customFormat="1" x14ac:dyDescent="0.25">
      <c r="A262" s="11" t="s">
        <v>524</v>
      </c>
      <c r="B262" s="338"/>
      <c r="C262" s="170"/>
      <c r="D262" s="171">
        <f>SUM(D263:D266)</f>
        <v>32.4</v>
      </c>
      <c r="E262" s="171">
        <v>35</v>
      </c>
      <c r="F262" s="171"/>
      <c r="G262" s="170"/>
    </row>
    <row r="263" spans="1:10" ht="38.25" x14ac:dyDescent="0.25">
      <c r="A263" s="355" t="s">
        <v>129</v>
      </c>
      <c r="B263" s="49" t="s">
        <v>308</v>
      </c>
      <c r="C263" s="236"/>
      <c r="D263" s="290">
        <v>8</v>
      </c>
      <c r="E263" s="290"/>
      <c r="F263" s="236"/>
      <c r="G263" s="236"/>
    </row>
    <row r="264" spans="1:10" ht="38.25" x14ac:dyDescent="0.25">
      <c r="A264" s="355" t="s">
        <v>751</v>
      </c>
      <c r="B264" s="49" t="s">
        <v>524</v>
      </c>
      <c r="C264" s="236"/>
      <c r="D264" s="290">
        <v>5.0999999999999996</v>
      </c>
      <c r="E264" s="290"/>
      <c r="F264" s="236"/>
      <c r="G264" s="236"/>
    </row>
    <row r="265" spans="1:10" ht="46.5" customHeight="1" x14ac:dyDescent="0.25">
      <c r="A265" s="92" t="s">
        <v>747</v>
      </c>
      <c r="B265" s="236" t="s">
        <v>524</v>
      </c>
      <c r="C265" s="236"/>
      <c r="D265" s="290">
        <v>11.3</v>
      </c>
      <c r="E265" s="290"/>
      <c r="F265" s="290"/>
      <c r="G265" s="236"/>
    </row>
    <row r="266" spans="1:10" ht="53.25" customHeight="1" x14ac:dyDescent="0.25">
      <c r="A266" s="92" t="s">
        <v>130</v>
      </c>
      <c r="B266" s="236" t="s">
        <v>524</v>
      </c>
      <c r="C266" s="236"/>
      <c r="D266" s="290">
        <v>8</v>
      </c>
      <c r="E266" s="290"/>
      <c r="F266" s="290"/>
      <c r="G266" s="236"/>
    </row>
    <row r="267" spans="1:10" s="373" customFormat="1" ht="53.25" customHeight="1" x14ac:dyDescent="0.25">
      <c r="A267" s="7" t="s">
        <v>749</v>
      </c>
      <c r="B267" s="236" t="s">
        <v>524</v>
      </c>
      <c r="C267" s="236"/>
      <c r="D267" s="290"/>
      <c r="E267" s="290">
        <v>17.399999999999999</v>
      </c>
      <c r="F267" s="290"/>
      <c r="G267" s="236"/>
    </row>
    <row r="268" spans="1:10" s="373" customFormat="1" ht="53.25" customHeight="1" x14ac:dyDescent="0.25">
      <c r="A268" s="7" t="s">
        <v>750</v>
      </c>
      <c r="B268" s="236" t="s">
        <v>524</v>
      </c>
      <c r="C268" s="236"/>
      <c r="D268" s="290"/>
      <c r="E268" s="290">
        <v>17.600000000000001</v>
      </c>
      <c r="F268" s="290"/>
      <c r="G268" s="236"/>
    </row>
    <row r="269" spans="1:10" x14ac:dyDescent="0.25">
      <c r="A269" s="380" t="s">
        <v>102</v>
      </c>
      <c r="B269" s="380"/>
      <c r="C269" s="380"/>
      <c r="D269" s="380"/>
      <c r="E269" s="380"/>
      <c r="F269" s="380"/>
      <c r="G269" s="380"/>
    </row>
    <row r="270" spans="1:10" ht="18.75" customHeight="1" x14ac:dyDescent="0.25">
      <c r="A270" s="381" t="s">
        <v>60</v>
      </c>
      <c r="B270" s="381" t="s">
        <v>11</v>
      </c>
      <c r="C270" s="338" t="s">
        <v>50</v>
      </c>
      <c r="D270" s="338" t="s">
        <v>15</v>
      </c>
      <c r="E270" s="383" t="s">
        <v>51</v>
      </c>
      <c r="F270" s="384"/>
      <c r="G270" s="385"/>
      <c r="H270" s="1"/>
      <c r="I270" s="1"/>
      <c r="J270" s="1"/>
    </row>
    <row r="271" spans="1:10" ht="22.5" customHeight="1" x14ac:dyDescent="0.25">
      <c r="A271" s="382"/>
      <c r="B271" s="382"/>
      <c r="C271" s="345" t="s">
        <v>133</v>
      </c>
      <c r="D271" s="345" t="s">
        <v>226</v>
      </c>
      <c r="E271" s="347" t="s">
        <v>404</v>
      </c>
      <c r="F271" s="241" t="s">
        <v>605</v>
      </c>
      <c r="G271" s="241" t="s">
        <v>674</v>
      </c>
      <c r="H271" s="1"/>
      <c r="I271" s="1"/>
      <c r="J271" s="1"/>
    </row>
    <row r="272" spans="1:10" ht="25.15" customHeight="1" x14ac:dyDescent="0.25">
      <c r="A272" s="120" t="s">
        <v>61</v>
      </c>
      <c r="B272" s="338" t="s">
        <v>52</v>
      </c>
      <c r="C272" s="46">
        <f>SUM(C252:C255)+C259+C260+C261</f>
        <v>0</v>
      </c>
      <c r="D272" s="46">
        <f>SUM(D252:D255)+D259+D260+D261</f>
        <v>1500006</v>
      </c>
      <c r="E272" s="46">
        <v>2000</v>
      </c>
      <c r="F272" s="46">
        <f>SUM(F252:F255)+F259+F260+F261</f>
        <v>0</v>
      </c>
      <c r="G272" s="46">
        <f>SUM(G252:G255)+G259+G260+G261</f>
        <v>0</v>
      </c>
    </row>
  </sheetData>
  <mergeCells count="142">
    <mergeCell ref="F1:G1"/>
    <mergeCell ref="F2:G2"/>
    <mergeCell ref="F3:G3"/>
    <mergeCell ref="F4:G4"/>
    <mergeCell ref="F5:G5"/>
    <mergeCell ref="F6:G6"/>
    <mergeCell ref="B15:G15"/>
    <mergeCell ref="B17:D17"/>
    <mergeCell ref="B18:G18"/>
    <mergeCell ref="B21:G21"/>
    <mergeCell ref="B22:G22"/>
    <mergeCell ref="B23:G23"/>
    <mergeCell ref="F7:G7"/>
    <mergeCell ref="A9:G9"/>
    <mergeCell ref="A10:G10"/>
    <mergeCell ref="B11:E11"/>
    <mergeCell ref="B13:G13"/>
    <mergeCell ref="B14:E14"/>
    <mergeCell ref="B37:G37"/>
    <mergeCell ref="B39:G39"/>
    <mergeCell ref="A41:G41"/>
    <mergeCell ref="A42:A43"/>
    <mergeCell ref="B42:B43"/>
    <mergeCell ref="E42:G42"/>
    <mergeCell ref="A25:G25"/>
    <mergeCell ref="A27:A28"/>
    <mergeCell ref="B27:B28"/>
    <mergeCell ref="E27:G27"/>
    <mergeCell ref="B35:D35"/>
    <mergeCell ref="B36:D36"/>
    <mergeCell ref="B66:D66"/>
    <mergeCell ref="B67:G67"/>
    <mergeCell ref="B69:G69"/>
    <mergeCell ref="A71:G71"/>
    <mergeCell ref="A72:A73"/>
    <mergeCell ref="B72:B73"/>
    <mergeCell ref="E72:G72"/>
    <mergeCell ref="A52:G52"/>
    <mergeCell ref="A53:A54"/>
    <mergeCell ref="B53:B54"/>
    <mergeCell ref="E53:G53"/>
    <mergeCell ref="A64:G64"/>
    <mergeCell ref="B65:G65"/>
    <mergeCell ref="B85:G85"/>
    <mergeCell ref="B87:G87"/>
    <mergeCell ref="A89:G89"/>
    <mergeCell ref="A90:A91"/>
    <mergeCell ref="B90:B91"/>
    <mergeCell ref="E90:G90"/>
    <mergeCell ref="A78:G78"/>
    <mergeCell ref="A79:A80"/>
    <mergeCell ref="B79:B80"/>
    <mergeCell ref="E79:G79"/>
    <mergeCell ref="B83:C83"/>
    <mergeCell ref="B84:D84"/>
    <mergeCell ref="B115:D115"/>
    <mergeCell ref="B116:G116"/>
    <mergeCell ref="B118:G118"/>
    <mergeCell ref="A120:G120"/>
    <mergeCell ref="A121:A122"/>
    <mergeCell ref="B121:B122"/>
    <mergeCell ref="E121:G121"/>
    <mergeCell ref="A100:G100"/>
    <mergeCell ref="A109:G109"/>
    <mergeCell ref="A110:A111"/>
    <mergeCell ref="B110:B111"/>
    <mergeCell ref="E110:G110"/>
    <mergeCell ref="B114:G114"/>
    <mergeCell ref="F145:G145"/>
    <mergeCell ref="F146:G146"/>
    <mergeCell ref="F147:G147"/>
    <mergeCell ref="A148:G148"/>
    <mergeCell ref="A149:G149"/>
    <mergeCell ref="B150:E150"/>
    <mergeCell ref="A129:G129"/>
    <mergeCell ref="A140:G140"/>
    <mergeCell ref="A141:A142"/>
    <mergeCell ref="B141:B142"/>
    <mergeCell ref="E141:G141"/>
    <mergeCell ref="F144:G144"/>
    <mergeCell ref="B161:G161"/>
    <mergeCell ref="B162:G162"/>
    <mergeCell ref="A164:G164"/>
    <mergeCell ref="A166:A167"/>
    <mergeCell ref="B166:B167"/>
    <mergeCell ref="E166:G166"/>
    <mergeCell ref="B152:G152"/>
    <mergeCell ref="B153:D153"/>
    <mergeCell ref="B154:G154"/>
    <mergeCell ref="B156:D156"/>
    <mergeCell ref="B158:C158"/>
    <mergeCell ref="B160:G160"/>
    <mergeCell ref="A189:G189"/>
    <mergeCell ref="A190:A191"/>
    <mergeCell ref="B190:B191"/>
    <mergeCell ref="E190:G190"/>
    <mergeCell ref="B194:G194"/>
    <mergeCell ref="B195:D195"/>
    <mergeCell ref="B174:G174"/>
    <mergeCell ref="B175:D175"/>
    <mergeCell ref="B176:G176"/>
    <mergeCell ref="B178:G178"/>
    <mergeCell ref="A180:G180"/>
    <mergeCell ref="A181:A182"/>
    <mergeCell ref="B181:B182"/>
    <mergeCell ref="E181:G181"/>
    <mergeCell ref="A206:G206"/>
    <mergeCell ref="A207:A208"/>
    <mergeCell ref="B207:B208"/>
    <mergeCell ref="E207:G207"/>
    <mergeCell ref="B211:G211"/>
    <mergeCell ref="B212:D212"/>
    <mergeCell ref="B196:G196"/>
    <mergeCell ref="B198:G198"/>
    <mergeCell ref="A200:G200"/>
    <mergeCell ref="A201:A202"/>
    <mergeCell ref="B201:B202"/>
    <mergeCell ref="E201:G201"/>
    <mergeCell ref="A228:G228"/>
    <mergeCell ref="A238:G238"/>
    <mergeCell ref="A239:A240"/>
    <mergeCell ref="B239:B240"/>
    <mergeCell ref="E239:G239"/>
    <mergeCell ref="B243:G243"/>
    <mergeCell ref="B213:G213"/>
    <mergeCell ref="B215:G215"/>
    <mergeCell ref="A217:G217"/>
    <mergeCell ref="A218:A219"/>
    <mergeCell ref="B218:B219"/>
    <mergeCell ref="E218:G218"/>
    <mergeCell ref="A258:G258"/>
    <mergeCell ref="A269:G269"/>
    <mergeCell ref="A270:A271"/>
    <mergeCell ref="B270:B271"/>
    <mergeCell ref="E270:G270"/>
    <mergeCell ref="B244:D244"/>
    <mergeCell ref="B245:G245"/>
    <mergeCell ref="B247:G247"/>
    <mergeCell ref="A249:G249"/>
    <mergeCell ref="A250:A251"/>
    <mergeCell ref="B250:B251"/>
    <mergeCell ref="E250:G250"/>
  </mergeCells>
  <pageMargins left="0.7" right="0.7" top="0.75" bottom="0.75" header="0.3" footer="0.3"/>
  <pageSetup paperSize="9" orientation="portrait" r:id="rId1"/>
  <rowBreaks count="1" manualBreakCount="1">
    <brk id="24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13"/>
  <sheetViews>
    <sheetView view="pageBreakPreview" topLeftCell="A132" zoomScale="96" zoomScaleNormal="55" zoomScaleSheetLayoutView="96" workbookViewId="0">
      <selection activeCell="E155" sqref="E155"/>
    </sheetView>
  </sheetViews>
  <sheetFormatPr defaultRowHeight="15" x14ac:dyDescent="0.25"/>
  <cols>
    <col min="1" max="1" width="43" customWidth="1"/>
    <col min="2" max="2" width="19.28515625" style="118" customWidth="1"/>
    <col min="3" max="3" width="13.42578125" style="118" customWidth="1"/>
    <col min="4" max="4" width="17.42578125" style="118" bestFit="1" customWidth="1"/>
    <col min="5" max="5" width="12.7109375" style="118" customWidth="1"/>
    <col min="6" max="6" width="11.85546875" style="118" customWidth="1"/>
    <col min="7" max="7" width="25" style="118" customWidth="1"/>
  </cols>
  <sheetData>
    <row r="1" spans="1:7" hidden="1" x14ac:dyDescent="0.25">
      <c r="F1" s="399" t="s">
        <v>405</v>
      </c>
      <c r="G1" s="399"/>
    </row>
    <row r="2" spans="1:7" s="2" customFormat="1" ht="75.75" customHeight="1" x14ac:dyDescent="0.25">
      <c r="A2" s="5"/>
      <c r="B2" s="5"/>
      <c r="C2" s="5"/>
      <c r="D2" s="5"/>
      <c r="E2" s="5"/>
      <c r="F2" s="430" t="s">
        <v>613</v>
      </c>
      <c r="G2" s="430"/>
    </row>
    <row r="3" spans="1:7" s="2" customFormat="1" ht="63.75" customHeight="1" x14ac:dyDescent="0.25">
      <c r="A3" s="5"/>
      <c r="B3" s="5"/>
      <c r="C3" s="5"/>
      <c r="D3" s="5"/>
      <c r="E3" s="5"/>
      <c r="F3" s="430" t="s">
        <v>796</v>
      </c>
      <c r="G3" s="430"/>
    </row>
    <row r="4" spans="1:7" s="2" customFormat="1" ht="51.75" hidden="1" customHeight="1" x14ac:dyDescent="0.25">
      <c r="A4" s="5"/>
      <c r="B4" s="5"/>
      <c r="C4" s="5"/>
      <c r="D4" s="5"/>
      <c r="E4" s="5"/>
      <c r="F4" s="402" t="s">
        <v>669</v>
      </c>
      <c r="G4" s="402"/>
    </row>
    <row r="5" spans="1:7" s="2" customFormat="1" ht="91.5" hidden="1" customHeight="1" x14ac:dyDescent="0.25">
      <c r="A5" s="5"/>
      <c r="B5" s="5"/>
      <c r="C5" s="5"/>
      <c r="D5" s="5"/>
      <c r="E5" s="5"/>
      <c r="F5" s="402" t="s">
        <v>236</v>
      </c>
      <c r="G5" s="402"/>
    </row>
    <row r="6" spans="1:7" ht="26.45" customHeight="1" x14ac:dyDescent="0.25">
      <c r="A6" s="399" t="s">
        <v>599</v>
      </c>
      <c r="B6" s="399"/>
      <c r="C6" s="399"/>
      <c r="D6" s="399"/>
      <c r="E6" s="399"/>
      <c r="F6" s="399"/>
      <c r="G6" s="399"/>
    </row>
    <row r="7" spans="1:7" x14ac:dyDescent="0.25">
      <c r="A7" s="404" t="s">
        <v>671</v>
      </c>
      <c r="B7" s="404"/>
      <c r="C7" s="404"/>
      <c r="D7" s="404"/>
      <c r="E7" s="404"/>
      <c r="F7" s="404"/>
      <c r="G7" s="404"/>
    </row>
    <row r="8" spans="1:7" x14ac:dyDescent="0.25">
      <c r="A8" s="198"/>
      <c r="B8" s="198"/>
      <c r="C8" s="198"/>
      <c r="D8" s="198"/>
      <c r="E8" s="198"/>
      <c r="F8" s="198"/>
      <c r="G8" s="198"/>
    </row>
    <row r="9" spans="1:7" x14ac:dyDescent="0.25">
      <c r="A9" s="15" t="s">
        <v>34</v>
      </c>
      <c r="B9" s="388" t="s">
        <v>474</v>
      </c>
      <c r="C9" s="388"/>
      <c r="D9" s="388"/>
      <c r="E9" s="388"/>
      <c r="F9" s="388"/>
      <c r="G9" s="388"/>
    </row>
    <row r="10" spans="1:7" x14ac:dyDescent="0.25">
      <c r="A10" s="205" t="s">
        <v>33</v>
      </c>
      <c r="B10" s="426" t="s">
        <v>661</v>
      </c>
      <c r="C10" s="426"/>
      <c r="D10" s="426"/>
      <c r="E10" s="426"/>
      <c r="F10" s="205"/>
      <c r="G10" s="205"/>
    </row>
    <row r="11" spans="1:7" ht="113.25" customHeight="1" x14ac:dyDescent="0.25">
      <c r="A11" s="15" t="s">
        <v>32</v>
      </c>
      <c r="B11" s="400" t="s">
        <v>797</v>
      </c>
      <c r="C11" s="400"/>
      <c r="D11" s="400"/>
      <c r="E11" s="400"/>
      <c r="F11" s="400"/>
      <c r="G11" s="400"/>
    </row>
    <row r="12" spans="1:7" x14ac:dyDescent="0.25">
      <c r="A12" s="205" t="s">
        <v>22</v>
      </c>
      <c r="B12" s="197"/>
      <c r="C12" s="205"/>
      <c r="D12" s="205"/>
      <c r="E12" s="205"/>
      <c r="F12" s="205"/>
      <c r="G12" s="205"/>
    </row>
    <row r="13" spans="1:7" x14ac:dyDescent="0.25">
      <c r="A13" s="197" t="s">
        <v>103</v>
      </c>
      <c r="B13" s="386" t="s">
        <v>100</v>
      </c>
      <c r="C13" s="386"/>
      <c r="D13" s="386"/>
      <c r="E13" s="386"/>
      <c r="F13" s="205"/>
      <c r="G13" s="205"/>
    </row>
    <row r="14" spans="1:7" x14ac:dyDescent="0.25">
      <c r="A14" s="197" t="s">
        <v>37</v>
      </c>
      <c r="B14" s="386" t="s">
        <v>117</v>
      </c>
      <c r="C14" s="386"/>
      <c r="D14" s="386"/>
      <c r="E14" s="386"/>
      <c r="F14" s="386"/>
      <c r="G14" s="386"/>
    </row>
    <row r="15" spans="1:7" x14ac:dyDescent="0.25">
      <c r="A15" s="197" t="s">
        <v>14</v>
      </c>
      <c r="B15" s="197" t="s">
        <v>3</v>
      </c>
      <c r="C15" s="205"/>
      <c r="D15" s="205"/>
      <c r="E15" s="205"/>
      <c r="F15" s="205"/>
      <c r="G15" s="205"/>
    </row>
    <row r="16" spans="1:7" x14ac:dyDescent="0.25">
      <c r="A16" s="197" t="s">
        <v>20</v>
      </c>
      <c r="B16" s="197" t="s">
        <v>114</v>
      </c>
      <c r="C16" s="205"/>
      <c r="D16" s="205"/>
      <c r="E16" s="205"/>
      <c r="F16" s="205"/>
      <c r="G16" s="205"/>
    </row>
    <row r="17" spans="1:10" ht="27.75" customHeight="1" x14ac:dyDescent="0.25">
      <c r="A17" s="205" t="s">
        <v>4</v>
      </c>
      <c r="B17" s="388" t="s">
        <v>473</v>
      </c>
      <c r="C17" s="388"/>
      <c r="D17" s="388"/>
      <c r="E17" s="388"/>
      <c r="F17" s="388"/>
      <c r="G17" s="388"/>
    </row>
    <row r="18" spans="1:10" ht="25.5" customHeight="1" x14ac:dyDescent="0.25">
      <c r="A18" s="206" t="s">
        <v>107</v>
      </c>
      <c r="B18" s="398" t="s">
        <v>798</v>
      </c>
      <c r="C18" s="398"/>
      <c r="D18" s="398"/>
      <c r="E18" s="398"/>
      <c r="F18" s="398"/>
      <c r="G18" s="398"/>
    </row>
    <row r="19" spans="1:10" ht="28.9" customHeight="1" x14ac:dyDescent="0.25">
      <c r="A19" s="206" t="s">
        <v>13</v>
      </c>
      <c r="B19" s="388" t="s">
        <v>472</v>
      </c>
      <c r="C19" s="388"/>
      <c r="D19" s="388"/>
      <c r="E19" s="388"/>
      <c r="F19" s="388"/>
      <c r="G19" s="388"/>
    </row>
    <row r="20" spans="1:10" x14ac:dyDescent="0.25">
      <c r="A20" s="206"/>
      <c r="B20" s="196"/>
      <c r="C20" s="196"/>
      <c r="D20" s="196"/>
      <c r="E20" s="196"/>
      <c r="F20" s="196"/>
      <c r="G20" s="196"/>
    </row>
    <row r="21" spans="1:10" s="202" customFormat="1" ht="15" customHeight="1" x14ac:dyDescent="0.25">
      <c r="A21" s="404" t="s">
        <v>23</v>
      </c>
      <c r="B21" s="404"/>
      <c r="C21" s="404"/>
      <c r="D21" s="404"/>
      <c r="E21" s="404"/>
      <c r="F21" s="404"/>
      <c r="G21" s="404"/>
      <c r="H21" s="1"/>
      <c r="I21" s="1"/>
      <c r="J21" s="1"/>
    </row>
    <row r="22" spans="1:10" s="202" customFormat="1" ht="9.6" customHeight="1" x14ac:dyDescent="0.25">
      <c r="A22" s="205"/>
      <c r="B22" s="197"/>
      <c r="C22" s="205"/>
      <c r="D22" s="205"/>
      <c r="E22" s="205"/>
      <c r="F22" s="205"/>
      <c r="G22" s="205"/>
      <c r="H22" s="1"/>
      <c r="I22" s="1"/>
      <c r="J22" s="1"/>
    </row>
    <row r="23" spans="1:10" s="202" customFormat="1" ht="31.15" customHeight="1" x14ac:dyDescent="0.25">
      <c r="A23" s="422" t="s">
        <v>24</v>
      </c>
      <c r="B23" s="391" t="s">
        <v>5</v>
      </c>
      <c r="C23" s="199" t="s">
        <v>26</v>
      </c>
      <c r="D23" s="203" t="s">
        <v>27</v>
      </c>
      <c r="E23" s="412" t="s">
        <v>28</v>
      </c>
      <c r="F23" s="412"/>
      <c r="G23" s="412"/>
      <c r="H23" s="1"/>
      <c r="I23" s="1"/>
      <c r="J23" s="1"/>
    </row>
    <row r="24" spans="1:10" s="202" customFormat="1" ht="21.6" customHeight="1" x14ac:dyDescent="0.25">
      <c r="A24" s="422"/>
      <c r="B24" s="392"/>
      <c r="C24" s="199" t="s">
        <v>127</v>
      </c>
      <c r="D24" s="199" t="s">
        <v>222</v>
      </c>
      <c r="E24" s="239" t="s">
        <v>403</v>
      </c>
      <c r="F24" s="199" t="s">
        <v>603</v>
      </c>
      <c r="G24" s="199" t="s">
        <v>672</v>
      </c>
      <c r="H24" s="1"/>
      <c r="I24" s="1"/>
      <c r="J24" s="1"/>
    </row>
    <row r="25" spans="1:10" s="202" customFormat="1" ht="32.25" customHeight="1" x14ac:dyDescent="0.25">
      <c r="A25" s="283" t="s">
        <v>645</v>
      </c>
      <c r="B25" s="4" t="s">
        <v>6</v>
      </c>
      <c r="C25" s="47">
        <v>9639527</v>
      </c>
      <c r="D25" s="236">
        <v>677740</v>
      </c>
      <c r="E25" s="47">
        <v>2820494</v>
      </c>
      <c r="F25" s="47"/>
      <c r="G25" s="236"/>
      <c r="H25" s="1"/>
      <c r="I25" s="1"/>
      <c r="J25" s="1"/>
    </row>
    <row r="26" spans="1:10" s="276" customFormat="1" ht="25.5" x14ac:dyDescent="0.25">
      <c r="A26" s="7" t="s">
        <v>646</v>
      </c>
      <c r="B26" s="4" t="s">
        <v>6</v>
      </c>
      <c r="C26" s="47"/>
      <c r="D26" s="236">
        <v>7343173</v>
      </c>
      <c r="E26" s="47">
        <v>1031355</v>
      </c>
      <c r="F26" s="47"/>
      <c r="G26" s="236"/>
      <c r="H26" s="1"/>
      <c r="I26" s="1"/>
      <c r="J26" s="1"/>
    </row>
    <row r="27" spans="1:10" s="202" customFormat="1" ht="22.5" customHeight="1" x14ac:dyDescent="0.25">
      <c r="A27" s="12" t="s">
        <v>647</v>
      </c>
      <c r="B27" s="4" t="s">
        <v>6</v>
      </c>
      <c r="C27" s="10">
        <v>3149875</v>
      </c>
      <c r="D27" s="236">
        <v>2612051</v>
      </c>
      <c r="E27" s="236">
        <v>1954830</v>
      </c>
      <c r="F27" s="236">
        <v>509191</v>
      </c>
      <c r="G27" s="236">
        <v>553683</v>
      </c>
      <c r="H27" s="1"/>
      <c r="I27" s="1"/>
      <c r="J27" s="1"/>
    </row>
    <row r="28" spans="1:10" s="359" customFormat="1" ht="36" customHeight="1" x14ac:dyDescent="0.25">
      <c r="A28" s="7" t="s">
        <v>655</v>
      </c>
      <c r="B28" s="4" t="s">
        <v>6</v>
      </c>
      <c r="C28" s="10"/>
      <c r="D28" s="236"/>
      <c r="E28" s="236">
        <v>2997371</v>
      </c>
      <c r="F28" s="236"/>
      <c r="G28" s="236"/>
      <c r="H28" s="1"/>
      <c r="I28" s="1"/>
      <c r="J28" s="1"/>
    </row>
    <row r="29" spans="1:10" s="200" customFormat="1" ht="30.6" customHeight="1" x14ac:dyDescent="0.25">
      <c r="A29" s="11" t="s">
        <v>29</v>
      </c>
      <c r="B29" s="199" t="s">
        <v>6</v>
      </c>
      <c r="C29" s="9">
        <f>SUM(C25:C28)</f>
        <v>12789402</v>
      </c>
      <c r="D29" s="9">
        <f t="shared" ref="D29:G29" si="0">SUM(D25:D28)</f>
        <v>10632964</v>
      </c>
      <c r="E29" s="9">
        <f t="shared" si="0"/>
        <v>8804050</v>
      </c>
      <c r="F29" s="9">
        <f t="shared" si="0"/>
        <v>509191</v>
      </c>
      <c r="G29" s="9">
        <f t="shared" si="0"/>
        <v>553683</v>
      </c>
      <c r="H29" s="14"/>
      <c r="I29" s="14"/>
      <c r="J29" s="14"/>
    </row>
    <row r="30" spans="1:10" s="202" customFormat="1" ht="8.4499999999999993" customHeight="1" x14ac:dyDescent="0.25">
      <c r="A30" s="197"/>
      <c r="B30" s="197"/>
      <c r="C30" s="205"/>
      <c r="D30" s="205"/>
      <c r="E30" s="205"/>
      <c r="F30" s="205"/>
      <c r="G30" s="205"/>
      <c r="H30" s="1"/>
      <c r="I30" s="1"/>
      <c r="J30" s="1"/>
    </row>
    <row r="31" spans="1:10" s="202" customFormat="1" ht="12.75" x14ac:dyDescent="0.25">
      <c r="A31" s="206" t="s">
        <v>30</v>
      </c>
      <c r="B31" s="398" t="s">
        <v>65</v>
      </c>
      <c r="C31" s="398"/>
      <c r="D31" s="398"/>
      <c r="E31" s="205"/>
      <c r="F31" s="205"/>
      <c r="G31" s="205"/>
      <c r="H31" s="1"/>
      <c r="I31" s="1"/>
      <c r="J31" s="1"/>
    </row>
    <row r="32" spans="1:10" s="202" customFormat="1" ht="12.75" x14ac:dyDescent="0.25">
      <c r="A32" s="205" t="s">
        <v>35</v>
      </c>
      <c r="B32" s="386"/>
      <c r="C32" s="386"/>
      <c r="D32" s="386"/>
      <c r="E32" s="205"/>
      <c r="F32" s="205"/>
      <c r="G32" s="205"/>
      <c r="H32" s="1"/>
      <c r="I32" s="1"/>
      <c r="J32" s="1"/>
    </row>
    <row r="33" spans="1:10" s="202" customFormat="1" ht="22.15" customHeight="1" x14ac:dyDescent="0.25">
      <c r="A33" s="205" t="s">
        <v>37</v>
      </c>
      <c r="B33" s="386" t="s">
        <v>117</v>
      </c>
      <c r="C33" s="386"/>
      <c r="D33" s="386"/>
      <c r="E33" s="386"/>
      <c r="F33" s="386"/>
      <c r="G33" s="386"/>
      <c r="H33" s="1"/>
      <c r="I33" s="1"/>
      <c r="J33" s="1"/>
    </row>
    <row r="34" spans="1:10" s="202" customFormat="1" ht="15" customHeight="1" x14ac:dyDescent="0.25">
      <c r="A34" s="205" t="s">
        <v>20</v>
      </c>
      <c r="B34" s="197" t="s">
        <v>114</v>
      </c>
      <c r="C34" s="205"/>
      <c r="D34" s="205"/>
      <c r="E34" s="205"/>
      <c r="F34" s="205"/>
      <c r="G34" s="205"/>
      <c r="H34" s="1"/>
      <c r="I34" s="1"/>
      <c r="J34" s="1"/>
    </row>
    <row r="35" spans="1:10" s="202" customFormat="1" ht="33" customHeight="1" x14ac:dyDescent="0.25">
      <c r="A35" s="206" t="s">
        <v>36</v>
      </c>
      <c r="B35" s="388" t="s">
        <v>472</v>
      </c>
      <c r="C35" s="388"/>
      <c r="D35" s="388"/>
      <c r="E35" s="388"/>
      <c r="F35" s="388"/>
      <c r="G35" s="388"/>
      <c r="H35" s="1"/>
      <c r="I35" s="1"/>
      <c r="J35" s="1"/>
    </row>
    <row r="36" spans="1:10" s="202" customFormat="1" ht="9" customHeight="1" x14ac:dyDescent="0.25">
      <c r="A36" s="206"/>
      <c r="B36" s="196"/>
      <c r="C36" s="196"/>
      <c r="D36" s="196"/>
      <c r="E36" s="196"/>
      <c r="F36" s="196"/>
      <c r="G36" s="196"/>
      <c r="H36" s="1"/>
      <c r="I36" s="1"/>
      <c r="J36" s="1"/>
    </row>
    <row r="37" spans="1:10" s="202" customFormat="1" ht="19.149999999999999" customHeight="1" x14ac:dyDescent="0.25">
      <c r="A37" s="419" t="s">
        <v>21</v>
      </c>
      <c r="B37" s="419"/>
      <c r="C37" s="419"/>
      <c r="D37" s="419"/>
      <c r="E37" s="419"/>
      <c r="F37" s="419"/>
      <c r="G37" s="419"/>
      <c r="H37" s="1"/>
      <c r="I37" s="1"/>
      <c r="J37" s="1"/>
    </row>
    <row r="38" spans="1:10" s="202" customFormat="1" ht="31.15" customHeight="1" x14ac:dyDescent="0.25">
      <c r="A38" s="412" t="s">
        <v>21</v>
      </c>
      <c r="B38" s="391" t="s">
        <v>5</v>
      </c>
      <c r="C38" s="199" t="s">
        <v>26</v>
      </c>
      <c r="D38" s="203" t="s">
        <v>27</v>
      </c>
      <c r="E38" s="412" t="s">
        <v>28</v>
      </c>
      <c r="F38" s="412"/>
      <c r="G38" s="412"/>
      <c r="H38" s="1"/>
      <c r="I38" s="1"/>
      <c r="J38" s="1"/>
    </row>
    <row r="39" spans="1:10" s="202" customFormat="1" ht="21" customHeight="1" x14ac:dyDescent="0.25">
      <c r="A39" s="412"/>
      <c r="B39" s="392"/>
      <c r="C39" s="199" t="s">
        <v>127</v>
      </c>
      <c r="D39" s="199" t="s">
        <v>222</v>
      </c>
      <c r="E39" s="199" t="s">
        <v>403</v>
      </c>
      <c r="F39" s="199" t="s">
        <v>603</v>
      </c>
      <c r="G39" s="199" t="s">
        <v>672</v>
      </c>
      <c r="H39" s="1"/>
      <c r="I39" s="1"/>
      <c r="J39" s="1"/>
    </row>
    <row r="40" spans="1:10" s="202" customFormat="1" ht="12.75" x14ac:dyDescent="0.25">
      <c r="A40" s="48" t="s">
        <v>246</v>
      </c>
      <c r="B40" s="49" t="s">
        <v>321</v>
      </c>
      <c r="C40" s="36">
        <v>20.8</v>
      </c>
      <c r="D40" s="230"/>
      <c r="E40" s="230"/>
      <c r="F40" s="36"/>
      <c r="G40" s="10"/>
      <c r="H40" s="1"/>
      <c r="I40" s="1"/>
      <c r="J40" s="1"/>
    </row>
    <row r="41" spans="1:10" s="202" customFormat="1" ht="12.75" x14ac:dyDescent="0.25">
      <c r="A41" s="48" t="s">
        <v>209</v>
      </c>
      <c r="B41" s="49" t="s">
        <v>321</v>
      </c>
      <c r="C41" s="36">
        <v>71</v>
      </c>
      <c r="D41" s="230"/>
      <c r="E41" s="230"/>
      <c r="F41" s="36"/>
      <c r="G41" s="10"/>
      <c r="H41" s="1"/>
      <c r="I41" s="1"/>
      <c r="J41" s="1"/>
    </row>
    <row r="42" spans="1:10" s="202" customFormat="1" ht="12.75" x14ac:dyDescent="0.25">
      <c r="A42" s="48" t="s">
        <v>541</v>
      </c>
      <c r="B42" s="49" t="s">
        <v>321</v>
      </c>
      <c r="C42" s="36">
        <v>16.899999999999999</v>
      </c>
      <c r="D42" s="230">
        <v>5.8</v>
      </c>
      <c r="E42" s="230"/>
      <c r="F42" s="36"/>
      <c r="G42" s="10"/>
      <c r="H42" s="1"/>
      <c r="I42" s="1"/>
      <c r="J42" s="1"/>
    </row>
    <row r="43" spans="1:10" s="202" customFormat="1" ht="12.75" x14ac:dyDescent="0.25">
      <c r="A43" s="48" t="s">
        <v>317</v>
      </c>
      <c r="B43" s="49" t="s">
        <v>321</v>
      </c>
      <c r="C43" s="36">
        <v>31.7</v>
      </c>
      <c r="D43" s="230"/>
      <c r="E43" s="230"/>
      <c r="F43" s="36"/>
      <c r="G43" s="10"/>
      <c r="H43" s="1"/>
      <c r="I43" s="1"/>
      <c r="J43" s="1"/>
    </row>
    <row r="44" spans="1:10" s="202" customFormat="1" ht="12.75" x14ac:dyDescent="0.25">
      <c r="A44" s="48" t="s">
        <v>320</v>
      </c>
      <c r="B44" s="49" t="s">
        <v>321</v>
      </c>
      <c r="C44" s="36">
        <v>38.6</v>
      </c>
      <c r="D44" s="230">
        <v>2.6</v>
      </c>
      <c r="E44" s="230">
        <v>4.2</v>
      </c>
      <c r="F44" s="36"/>
      <c r="G44" s="10"/>
      <c r="H44" s="1"/>
      <c r="I44" s="1"/>
      <c r="J44" s="1"/>
    </row>
    <row r="45" spans="1:10" s="202" customFormat="1" ht="12.75" x14ac:dyDescent="0.25">
      <c r="A45" s="48" t="s">
        <v>319</v>
      </c>
      <c r="B45" s="49" t="s">
        <v>321</v>
      </c>
      <c r="C45" s="36">
        <v>34.200000000000003</v>
      </c>
      <c r="D45" s="230">
        <v>28.3</v>
      </c>
      <c r="E45" s="230"/>
      <c r="F45" s="36"/>
      <c r="G45" s="10"/>
      <c r="H45" s="1"/>
      <c r="I45" s="1"/>
      <c r="J45" s="1"/>
    </row>
    <row r="46" spans="1:10" s="202" customFormat="1" ht="12.75" x14ac:dyDescent="0.25">
      <c r="A46" s="48" t="s">
        <v>318</v>
      </c>
      <c r="B46" s="49" t="s">
        <v>321</v>
      </c>
      <c r="C46" s="36">
        <v>11.2</v>
      </c>
      <c r="D46" s="230"/>
      <c r="E46" s="230"/>
      <c r="F46" s="36"/>
      <c r="G46" s="10"/>
      <c r="H46" s="1"/>
      <c r="I46" s="1"/>
      <c r="J46" s="1"/>
    </row>
    <row r="47" spans="1:10" s="202" customFormat="1" ht="12.75" x14ac:dyDescent="0.25">
      <c r="A47" s="48" t="s">
        <v>477</v>
      </c>
      <c r="B47" s="49" t="s">
        <v>321</v>
      </c>
      <c r="C47" s="36">
        <v>70.199999999999989</v>
      </c>
      <c r="D47" s="230"/>
      <c r="E47" s="230"/>
      <c r="F47" s="36"/>
      <c r="G47" s="10"/>
      <c r="H47" s="1"/>
      <c r="I47" s="1"/>
      <c r="J47" s="1"/>
    </row>
    <row r="48" spans="1:10" s="202" customFormat="1" ht="12.75" x14ac:dyDescent="0.25">
      <c r="A48" s="48" t="s">
        <v>478</v>
      </c>
      <c r="B48" s="49" t="s">
        <v>321</v>
      </c>
      <c r="C48" s="36">
        <v>51.1</v>
      </c>
      <c r="D48" s="230"/>
      <c r="E48" s="230"/>
      <c r="F48" s="36"/>
      <c r="G48" s="10"/>
      <c r="H48" s="1"/>
      <c r="I48" s="1"/>
      <c r="J48" s="1"/>
    </row>
    <row r="49" spans="1:10" s="202" customFormat="1" ht="12.75" x14ac:dyDescent="0.25">
      <c r="A49" s="48" t="s">
        <v>210</v>
      </c>
      <c r="B49" s="49" t="s">
        <v>321</v>
      </c>
      <c r="C49" s="36">
        <v>16.3</v>
      </c>
      <c r="D49" s="230"/>
      <c r="E49" s="230"/>
      <c r="F49" s="36"/>
      <c r="G49" s="10"/>
      <c r="H49" s="1"/>
      <c r="I49" s="1"/>
      <c r="J49" s="1"/>
    </row>
    <row r="50" spans="1:10" s="202" customFormat="1" ht="12.75" x14ac:dyDescent="0.25">
      <c r="A50" s="48" t="s">
        <v>491</v>
      </c>
      <c r="B50" s="49" t="s">
        <v>321</v>
      </c>
      <c r="C50" s="36">
        <v>43.2</v>
      </c>
      <c r="D50" s="230">
        <v>10.199999999999999</v>
      </c>
      <c r="F50" s="36"/>
      <c r="G50" s="10"/>
      <c r="H50" s="1"/>
      <c r="I50" s="1"/>
      <c r="J50" s="1"/>
    </row>
    <row r="51" spans="1:10" s="202" customFormat="1" ht="12.75" x14ac:dyDescent="0.25">
      <c r="A51" s="48" t="s">
        <v>479</v>
      </c>
      <c r="B51" s="49" t="s">
        <v>321</v>
      </c>
      <c r="C51" s="36">
        <v>34</v>
      </c>
      <c r="D51" s="230"/>
      <c r="E51" s="230">
        <v>2.6</v>
      </c>
      <c r="F51" s="36"/>
      <c r="G51" s="10"/>
      <c r="H51" s="1"/>
      <c r="I51" s="1"/>
      <c r="J51" s="1"/>
    </row>
    <row r="52" spans="1:10" s="202" customFormat="1" ht="12.75" x14ac:dyDescent="0.25">
      <c r="A52" s="48" t="s">
        <v>480</v>
      </c>
      <c r="B52" s="49" t="s">
        <v>321</v>
      </c>
      <c r="C52" s="36">
        <v>18.5</v>
      </c>
      <c r="D52" s="230"/>
      <c r="E52" s="230"/>
      <c r="F52" s="36"/>
      <c r="G52" s="10"/>
      <c r="H52" s="1"/>
      <c r="I52" s="1"/>
      <c r="J52" s="1"/>
    </row>
    <row r="53" spans="1:10" s="202" customFormat="1" ht="12.75" x14ac:dyDescent="0.25">
      <c r="A53" s="48" t="s">
        <v>481</v>
      </c>
      <c r="B53" s="49" t="s">
        <v>321</v>
      </c>
      <c r="C53" s="36">
        <v>39.4</v>
      </c>
      <c r="D53" s="230"/>
      <c r="E53" s="230"/>
      <c r="F53" s="36"/>
      <c r="G53" s="10"/>
      <c r="H53" s="1"/>
      <c r="I53" s="1"/>
      <c r="J53" s="1"/>
    </row>
    <row r="54" spans="1:10" s="202" customFormat="1" ht="12.75" x14ac:dyDescent="0.25">
      <c r="A54" s="48" t="s">
        <v>482</v>
      </c>
      <c r="B54" s="49" t="s">
        <v>321</v>
      </c>
      <c r="C54" s="36">
        <v>67.900000000000006</v>
      </c>
      <c r="D54" s="230"/>
      <c r="E54" s="230"/>
      <c r="F54" s="36"/>
      <c r="G54" s="10"/>
      <c r="H54" s="1"/>
      <c r="I54" s="1"/>
      <c r="J54" s="1"/>
    </row>
    <row r="55" spans="1:10" s="202" customFormat="1" ht="12.75" x14ac:dyDescent="0.25">
      <c r="A55" s="48" t="s">
        <v>542</v>
      </c>
      <c r="B55" s="49" t="s">
        <v>321</v>
      </c>
      <c r="C55" s="36">
        <v>8.6199999999999992</v>
      </c>
      <c r="D55" s="230"/>
      <c r="E55" s="230"/>
      <c r="F55" s="36"/>
      <c r="G55" s="10"/>
      <c r="H55" s="1"/>
      <c r="I55" s="1"/>
      <c r="J55" s="1"/>
    </row>
    <row r="56" spans="1:10" s="202" customFormat="1" ht="21" customHeight="1" x14ac:dyDescent="0.25">
      <c r="A56" s="404" t="s">
        <v>101</v>
      </c>
      <c r="B56" s="404"/>
      <c r="C56" s="404"/>
      <c r="D56" s="404"/>
      <c r="E56" s="404"/>
      <c r="F56" s="404"/>
      <c r="G56" s="404"/>
      <c r="H56" s="1"/>
      <c r="I56" s="1"/>
      <c r="J56" s="1"/>
    </row>
    <row r="57" spans="1:10" s="202" customFormat="1" ht="31.15" customHeight="1" x14ac:dyDescent="0.25">
      <c r="A57" s="422" t="s">
        <v>24</v>
      </c>
      <c r="B57" s="391" t="s">
        <v>5</v>
      </c>
      <c r="C57" s="199" t="s">
        <v>26</v>
      </c>
      <c r="D57" s="203" t="s">
        <v>27</v>
      </c>
      <c r="E57" s="412" t="s">
        <v>28</v>
      </c>
      <c r="F57" s="412"/>
      <c r="G57" s="412"/>
      <c r="H57" s="1"/>
      <c r="I57" s="1"/>
      <c r="J57" s="1"/>
    </row>
    <row r="58" spans="1:10" s="202" customFormat="1" ht="21.6" customHeight="1" x14ac:dyDescent="0.25">
      <c r="A58" s="422"/>
      <c r="B58" s="392"/>
      <c r="C58" s="322" t="s">
        <v>127</v>
      </c>
      <c r="D58" s="322" t="s">
        <v>222</v>
      </c>
      <c r="E58" s="322" t="s">
        <v>403</v>
      </c>
      <c r="F58" s="322" t="s">
        <v>603</v>
      </c>
      <c r="G58" s="322" t="s">
        <v>672</v>
      </c>
      <c r="H58" s="1"/>
      <c r="I58" s="1"/>
      <c r="J58" s="1"/>
    </row>
    <row r="59" spans="1:10" s="202" customFormat="1" ht="12.75" x14ac:dyDescent="0.25">
      <c r="A59" s="48" t="s">
        <v>246</v>
      </c>
      <c r="B59" s="49" t="s">
        <v>6</v>
      </c>
      <c r="C59" s="10">
        <v>617301</v>
      </c>
      <c r="D59" s="229"/>
      <c r="E59" s="236">
        <v>178315</v>
      </c>
      <c r="F59" s="10"/>
      <c r="G59" s="10"/>
      <c r="H59" s="1"/>
      <c r="I59" s="1"/>
      <c r="J59" s="1"/>
    </row>
    <row r="60" spans="1:10" s="202" customFormat="1" ht="12.75" x14ac:dyDescent="0.25">
      <c r="A60" s="48" t="s">
        <v>209</v>
      </c>
      <c r="B60" s="49" t="s">
        <v>6</v>
      </c>
      <c r="C60" s="10">
        <v>1017753</v>
      </c>
      <c r="D60" s="229"/>
      <c r="E60" s="236">
        <v>154048.79999999999</v>
      </c>
      <c r="F60" s="10"/>
      <c r="G60" s="10"/>
      <c r="H60" s="1"/>
      <c r="I60" s="1"/>
      <c r="J60" s="1"/>
    </row>
    <row r="61" spans="1:10" s="202" customFormat="1" ht="12.75" x14ac:dyDescent="0.25">
      <c r="A61" s="48" t="s">
        <v>541</v>
      </c>
      <c r="B61" s="49" t="s">
        <v>6</v>
      </c>
      <c r="C61" s="10">
        <v>430361</v>
      </c>
      <c r="D61" s="229">
        <v>90000</v>
      </c>
      <c r="E61" s="236">
        <v>498989</v>
      </c>
      <c r="F61" s="10"/>
      <c r="G61" s="10"/>
      <c r="H61" s="1"/>
      <c r="I61" s="1"/>
      <c r="J61" s="1"/>
    </row>
    <row r="62" spans="1:10" s="202" customFormat="1" ht="12.75" x14ac:dyDescent="0.25">
      <c r="A62" s="48" t="s">
        <v>317</v>
      </c>
      <c r="B62" s="49" t="s">
        <v>6</v>
      </c>
      <c r="C62" s="10">
        <v>651862</v>
      </c>
      <c r="D62" s="229"/>
      <c r="E62" s="236">
        <v>84012</v>
      </c>
      <c r="F62" s="10"/>
      <c r="G62" s="10"/>
      <c r="H62" s="1"/>
      <c r="I62" s="1"/>
      <c r="J62" s="1"/>
    </row>
    <row r="63" spans="1:10" s="202" customFormat="1" ht="12.75" x14ac:dyDescent="0.25">
      <c r="A63" s="48" t="s">
        <v>320</v>
      </c>
      <c r="B63" s="49" t="s">
        <v>6</v>
      </c>
      <c r="C63" s="10">
        <v>461129</v>
      </c>
      <c r="D63" s="229">
        <v>40000</v>
      </c>
      <c r="E63" s="236">
        <f>74430+272270</f>
        <v>346700</v>
      </c>
      <c r="F63" s="10"/>
      <c r="G63" s="10"/>
      <c r="H63" s="1"/>
      <c r="I63" s="1"/>
      <c r="J63" s="1"/>
    </row>
    <row r="64" spans="1:10" s="202" customFormat="1" ht="12.75" x14ac:dyDescent="0.25">
      <c r="A64" s="48" t="s">
        <v>319</v>
      </c>
      <c r="B64" s="49" t="s">
        <v>6</v>
      </c>
      <c r="C64" s="10">
        <v>318892</v>
      </c>
      <c r="D64" s="229">
        <v>210000</v>
      </c>
      <c r="E64" s="236">
        <v>202461</v>
      </c>
      <c r="F64" s="10"/>
      <c r="G64" s="10"/>
      <c r="H64" s="1"/>
      <c r="I64" s="1"/>
      <c r="J64" s="1"/>
    </row>
    <row r="65" spans="1:10" s="202" customFormat="1" ht="12.75" x14ac:dyDescent="0.25">
      <c r="A65" s="48" t="s">
        <v>318</v>
      </c>
      <c r="B65" s="49" t="s">
        <v>6</v>
      </c>
      <c r="C65" s="10">
        <v>151526</v>
      </c>
      <c r="D65" s="229"/>
      <c r="E65" s="236"/>
      <c r="F65" s="10"/>
      <c r="G65" s="10"/>
      <c r="H65" s="1"/>
      <c r="I65" s="1"/>
      <c r="J65" s="1"/>
    </row>
    <row r="66" spans="1:10" s="202" customFormat="1" ht="12.75" x14ac:dyDescent="0.25">
      <c r="A66" s="48" t="s">
        <v>477</v>
      </c>
      <c r="B66" s="49" t="s">
        <v>6</v>
      </c>
      <c r="C66" s="10">
        <v>892975</v>
      </c>
      <c r="D66" s="229"/>
      <c r="E66" s="236"/>
      <c r="F66" s="10"/>
      <c r="G66" s="10"/>
      <c r="H66" s="1"/>
      <c r="I66" s="1"/>
      <c r="J66" s="1"/>
    </row>
    <row r="67" spans="1:10" s="202" customFormat="1" ht="12.75" x14ac:dyDescent="0.25">
      <c r="A67" s="48" t="s">
        <v>478</v>
      </c>
      <c r="B67" s="49" t="s">
        <v>6</v>
      </c>
      <c r="C67" s="10">
        <v>939778</v>
      </c>
      <c r="D67" s="229"/>
      <c r="E67" s="236">
        <v>67081</v>
      </c>
      <c r="F67" s="10"/>
      <c r="G67" s="10"/>
      <c r="H67" s="1"/>
      <c r="I67" s="1"/>
      <c r="J67" s="1"/>
    </row>
    <row r="68" spans="1:10" s="202" customFormat="1" ht="12.75" x14ac:dyDescent="0.25">
      <c r="A68" s="48" t="s">
        <v>210</v>
      </c>
      <c r="B68" s="49" t="s">
        <v>6</v>
      </c>
      <c r="C68" s="10">
        <v>240754</v>
      </c>
      <c r="D68" s="229"/>
      <c r="E68" s="236">
        <v>363589</v>
      </c>
      <c r="F68" s="10"/>
      <c r="G68" s="10"/>
      <c r="H68" s="1"/>
      <c r="I68" s="1"/>
      <c r="J68" s="1"/>
    </row>
    <row r="69" spans="1:10" s="202" customFormat="1" ht="12.75" x14ac:dyDescent="0.25">
      <c r="A69" s="48" t="s">
        <v>491</v>
      </c>
      <c r="B69" s="49" t="s">
        <v>6</v>
      </c>
      <c r="C69" s="10">
        <v>893187</v>
      </c>
      <c r="D69" s="229">
        <v>337740</v>
      </c>
      <c r="E69" s="236"/>
      <c r="F69" s="10"/>
      <c r="G69" s="10"/>
      <c r="H69" s="1"/>
      <c r="I69" s="1"/>
      <c r="J69" s="1"/>
    </row>
    <row r="70" spans="1:10" s="202" customFormat="1" ht="12.75" x14ac:dyDescent="0.25">
      <c r="A70" s="48" t="s">
        <v>479</v>
      </c>
      <c r="B70" s="49" t="s">
        <v>6</v>
      </c>
      <c r="C70" s="10">
        <v>511308</v>
      </c>
      <c r="D70" s="331"/>
      <c r="E70" s="236">
        <v>43725</v>
      </c>
      <c r="F70" s="10"/>
      <c r="G70" s="10"/>
      <c r="H70" s="1"/>
      <c r="I70" s="1"/>
      <c r="J70" s="1"/>
    </row>
    <row r="71" spans="1:10" s="202" customFormat="1" ht="12.75" x14ac:dyDescent="0.25">
      <c r="A71" s="48" t="s">
        <v>480</v>
      </c>
      <c r="B71" s="49" t="s">
        <v>6</v>
      </c>
      <c r="C71" s="10">
        <v>418640</v>
      </c>
      <c r="D71" s="229"/>
      <c r="E71" s="236"/>
      <c r="F71" s="10"/>
      <c r="G71" s="10"/>
      <c r="H71" s="1"/>
      <c r="I71" s="1"/>
      <c r="J71" s="1"/>
    </row>
    <row r="72" spans="1:10" s="202" customFormat="1" ht="12" customHeight="1" x14ac:dyDescent="0.25">
      <c r="A72" s="48" t="s">
        <v>481</v>
      </c>
      <c r="B72" s="49" t="s">
        <v>6</v>
      </c>
      <c r="C72" s="10">
        <v>727875</v>
      </c>
      <c r="D72" s="229"/>
      <c r="E72" s="236">
        <v>194342</v>
      </c>
      <c r="F72" s="10"/>
      <c r="G72" s="10"/>
      <c r="H72" s="1"/>
      <c r="I72" s="1"/>
      <c r="J72" s="1"/>
    </row>
    <row r="73" spans="1:10" s="202" customFormat="1" ht="12.75" x14ac:dyDescent="0.25">
      <c r="A73" s="48" t="s">
        <v>482</v>
      </c>
      <c r="B73" s="49" t="s">
        <v>6</v>
      </c>
      <c r="C73" s="10">
        <v>879005</v>
      </c>
      <c r="D73" s="229"/>
      <c r="E73" s="236">
        <v>87231</v>
      </c>
      <c r="F73" s="10"/>
      <c r="G73" s="10"/>
      <c r="H73" s="1"/>
      <c r="I73" s="1"/>
      <c r="J73" s="1"/>
    </row>
    <row r="74" spans="1:10" s="202" customFormat="1" ht="12.75" x14ac:dyDescent="0.25">
      <c r="A74" s="48" t="s">
        <v>542</v>
      </c>
      <c r="B74" s="49" t="s">
        <v>6</v>
      </c>
      <c r="C74" s="10">
        <v>497181</v>
      </c>
      <c r="D74" s="229"/>
      <c r="E74" s="236"/>
      <c r="F74" s="10"/>
      <c r="G74" s="10"/>
      <c r="H74" s="1"/>
      <c r="I74" s="1"/>
      <c r="J74" s="1"/>
    </row>
    <row r="75" spans="1:10" s="359" customFormat="1" ht="12.75" x14ac:dyDescent="0.25">
      <c r="A75" s="48" t="s">
        <v>799</v>
      </c>
      <c r="B75" s="49" t="s">
        <v>6</v>
      </c>
      <c r="C75" s="10"/>
      <c r="D75" s="229"/>
      <c r="E75" s="236">
        <v>600000</v>
      </c>
      <c r="F75" s="10"/>
      <c r="G75" s="10"/>
      <c r="H75" s="1"/>
      <c r="I75" s="1"/>
      <c r="J75" s="1"/>
    </row>
    <row r="76" spans="1:10" s="200" customFormat="1" ht="30.6" customHeight="1" x14ac:dyDescent="0.25">
      <c r="A76" s="11" t="s">
        <v>29</v>
      </c>
      <c r="B76" s="199" t="s">
        <v>6</v>
      </c>
      <c r="C76" s="9">
        <f>SUM(C59:C75)</f>
        <v>9649527</v>
      </c>
      <c r="D76" s="9">
        <f t="shared" ref="D76:G76" si="1">SUM(D59:D75)</f>
        <v>677740</v>
      </c>
      <c r="E76" s="9">
        <f t="shared" si="1"/>
        <v>2820493.8</v>
      </c>
      <c r="F76" s="9">
        <f t="shared" si="1"/>
        <v>0</v>
      </c>
      <c r="G76" s="9">
        <f t="shared" si="1"/>
        <v>0</v>
      </c>
      <c r="H76" s="14"/>
      <c r="I76" s="14"/>
      <c r="J76" s="14"/>
    </row>
    <row r="77" spans="1:10" s="200" customFormat="1" ht="12.75" x14ac:dyDescent="0.25">
      <c r="A77" s="16"/>
      <c r="B77" s="38"/>
      <c r="C77" s="201"/>
      <c r="D77" s="201"/>
      <c r="E77" s="201"/>
      <c r="F77" s="201"/>
      <c r="G77" s="201"/>
      <c r="H77" s="14"/>
      <c r="I77" s="14"/>
      <c r="J77" s="14"/>
    </row>
    <row r="78" spans="1:10" s="276" customFormat="1" ht="30.75" customHeight="1" x14ac:dyDescent="0.25">
      <c r="A78" s="282" t="s">
        <v>30</v>
      </c>
      <c r="B78" s="398" t="s">
        <v>656</v>
      </c>
      <c r="C78" s="398"/>
      <c r="D78" s="398"/>
      <c r="E78" s="281"/>
      <c r="F78" s="281"/>
      <c r="G78" s="281"/>
      <c r="H78" s="1"/>
      <c r="I78" s="1"/>
      <c r="J78" s="1"/>
    </row>
    <row r="79" spans="1:10" s="276" customFormat="1" ht="12.75" x14ac:dyDescent="0.25">
      <c r="A79" s="281" t="s">
        <v>35</v>
      </c>
      <c r="B79" s="386"/>
      <c r="C79" s="386"/>
      <c r="D79" s="386"/>
      <c r="E79" s="281"/>
      <c r="F79" s="281"/>
      <c r="G79" s="281"/>
      <c r="H79" s="1"/>
      <c r="I79" s="1"/>
      <c r="J79" s="1"/>
    </row>
    <row r="80" spans="1:10" s="276" customFormat="1" ht="22.15" customHeight="1" x14ac:dyDescent="0.25">
      <c r="A80" s="281" t="s">
        <v>37</v>
      </c>
      <c r="B80" s="386" t="s">
        <v>117</v>
      </c>
      <c r="C80" s="386"/>
      <c r="D80" s="386"/>
      <c r="E80" s="386"/>
      <c r="F80" s="386"/>
      <c r="G80" s="386"/>
      <c r="H80" s="1"/>
      <c r="I80" s="1"/>
      <c r="J80" s="1"/>
    </row>
    <row r="81" spans="1:10" s="276" customFormat="1" ht="15" customHeight="1" x14ac:dyDescent="0.25">
      <c r="A81" s="281" t="s">
        <v>20</v>
      </c>
      <c r="B81" s="270" t="s">
        <v>114</v>
      </c>
      <c r="C81" s="281"/>
      <c r="D81" s="281"/>
      <c r="E81" s="281"/>
      <c r="F81" s="281"/>
      <c r="G81" s="281"/>
      <c r="H81" s="1"/>
      <c r="I81" s="1"/>
      <c r="J81" s="1"/>
    </row>
    <row r="82" spans="1:10" s="276" customFormat="1" ht="33" customHeight="1" x14ac:dyDescent="0.25">
      <c r="A82" s="282" t="s">
        <v>36</v>
      </c>
      <c r="B82" s="388" t="s">
        <v>472</v>
      </c>
      <c r="C82" s="388"/>
      <c r="D82" s="388"/>
      <c r="E82" s="388"/>
      <c r="F82" s="388"/>
      <c r="G82" s="388"/>
      <c r="H82" s="1"/>
      <c r="I82" s="1"/>
      <c r="J82" s="1"/>
    </row>
    <row r="83" spans="1:10" s="276" customFormat="1" ht="19.149999999999999" customHeight="1" x14ac:dyDescent="0.25">
      <c r="A83" s="419" t="s">
        <v>21</v>
      </c>
      <c r="B83" s="419"/>
      <c r="C83" s="419"/>
      <c r="D83" s="419"/>
      <c r="E83" s="419"/>
      <c r="F83" s="419"/>
      <c r="G83" s="419"/>
      <c r="H83" s="1"/>
      <c r="I83" s="1"/>
      <c r="J83" s="1"/>
    </row>
    <row r="84" spans="1:10" s="276" customFormat="1" ht="31.15" customHeight="1" x14ac:dyDescent="0.25">
      <c r="A84" s="412" t="s">
        <v>21</v>
      </c>
      <c r="B84" s="391" t="s">
        <v>5</v>
      </c>
      <c r="C84" s="271" t="s">
        <v>26</v>
      </c>
      <c r="D84" s="277" t="s">
        <v>27</v>
      </c>
      <c r="E84" s="412" t="s">
        <v>28</v>
      </c>
      <c r="F84" s="412"/>
      <c r="G84" s="412"/>
      <c r="H84" s="1"/>
      <c r="I84" s="1"/>
      <c r="J84" s="1"/>
    </row>
    <row r="85" spans="1:10" s="276" customFormat="1" ht="21" customHeight="1" x14ac:dyDescent="0.25">
      <c r="A85" s="412"/>
      <c r="B85" s="392"/>
      <c r="C85" s="322" t="s">
        <v>127</v>
      </c>
      <c r="D85" s="322" t="s">
        <v>222</v>
      </c>
      <c r="E85" s="322" t="s">
        <v>403</v>
      </c>
      <c r="F85" s="322" t="s">
        <v>603</v>
      </c>
      <c r="G85" s="322" t="s">
        <v>672</v>
      </c>
      <c r="H85" s="1"/>
      <c r="I85" s="1"/>
      <c r="J85" s="1"/>
    </row>
    <row r="86" spans="1:10" s="276" customFormat="1" ht="12.75" x14ac:dyDescent="0.25">
      <c r="A86" s="48" t="s">
        <v>246</v>
      </c>
      <c r="B86" s="49" t="s">
        <v>321</v>
      </c>
      <c r="C86" s="10"/>
      <c r="D86" s="230">
        <v>3.9</v>
      </c>
      <c r="E86" s="290"/>
      <c r="F86" s="36"/>
      <c r="G86" s="10"/>
      <c r="H86" s="1"/>
      <c r="I86" s="1"/>
      <c r="J86" s="1"/>
    </row>
    <row r="87" spans="1:10" s="276" customFormat="1" ht="12.75" x14ac:dyDescent="0.25">
      <c r="A87" s="48" t="s">
        <v>209</v>
      </c>
      <c r="B87" s="49" t="s">
        <v>321</v>
      </c>
      <c r="C87" s="10"/>
      <c r="D87" s="230">
        <v>40.5</v>
      </c>
      <c r="E87" s="290"/>
      <c r="F87" s="36"/>
      <c r="G87" s="10"/>
      <c r="H87" s="1"/>
      <c r="I87" s="1"/>
      <c r="J87" s="1"/>
    </row>
    <row r="88" spans="1:10" s="276" customFormat="1" ht="12.75" x14ac:dyDescent="0.25">
      <c r="A88" s="48" t="s">
        <v>541</v>
      </c>
      <c r="B88" s="49" t="s">
        <v>321</v>
      </c>
      <c r="C88" s="10"/>
      <c r="D88" s="230">
        <v>41.8</v>
      </c>
      <c r="E88" s="290"/>
      <c r="F88" s="36"/>
      <c r="G88" s="10"/>
      <c r="H88" s="1"/>
      <c r="I88" s="1"/>
      <c r="J88" s="1"/>
    </row>
    <row r="89" spans="1:10" s="276" customFormat="1" ht="12.75" x14ac:dyDescent="0.25">
      <c r="A89" s="48" t="s">
        <v>320</v>
      </c>
      <c r="B89" s="49" t="s">
        <v>321</v>
      </c>
      <c r="C89" s="10"/>
      <c r="D89" s="230">
        <v>38.799999999999997</v>
      </c>
      <c r="E89" s="290"/>
      <c r="F89" s="36"/>
      <c r="G89" s="10"/>
      <c r="H89" s="1"/>
      <c r="I89" s="1"/>
      <c r="J89" s="1"/>
    </row>
    <row r="90" spans="1:10" s="276" customFormat="1" ht="12.75" x14ac:dyDescent="0.25">
      <c r="A90" s="48" t="s">
        <v>319</v>
      </c>
      <c r="B90" s="49" t="s">
        <v>321</v>
      </c>
      <c r="C90" s="10"/>
      <c r="D90" s="230">
        <f>58.5+28.3+4</f>
        <v>90.8</v>
      </c>
      <c r="E90" s="290"/>
      <c r="F90" s="36"/>
      <c r="G90" s="10"/>
      <c r="H90" s="1"/>
      <c r="I90" s="1"/>
      <c r="J90" s="1"/>
    </row>
    <row r="91" spans="1:10" s="276" customFormat="1" ht="12.75" x14ac:dyDescent="0.25">
      <c r="A91" s="48" t="s">
        <v>477</v>
      </c>
      <c r="B91" s="49" t="s">
        <v>321</v>
      </c>
      <c r="C91" s="10"/>
      <c r="D91" s="230">
        <f>22.9+5.6+5.4</f>
        <v>33.9</v>
      </c>
      <c r="E91" s="290"/>
      <c r="F91" s="36"/>
      <c r="G91" s="10"/>
      <c r="H91" s="1"/>
      <c r="I91" s="1"/>
      <c r="J91" s="1"/>
    </row>
    <row r="92" spans="1:10" s="276" customFormat="1" ht="12.75" x14ac:dyDescent="0.25">
      <c r="A92" s="48" t="s">
        <v>478</v>
      </c>
      <c r="B92" s="49" t="s">
        <v>321</v>
      </c>
      <c r="C92" s="10"/>
      <c r="D92" s="230">
        <v>27.9</v>
      </c>
      <c r="E92" s="290"/>
      <c r="F92" s="36"/>
      <c r="G92" s="10"/>
      <c r="H92" s="1"/>
      <c r="I92" s="1"/>
      <c r="J92" s="1"/>
    </row>
    <row r="93" spans="1:10" s="291" customFormat="1" ht="12.75" x14ac:dyDescent="0.25">
      <c r="A93" s="48" t="s">
        <v>317</v>
      </c>
      <c r="B93" s="49" t="s">
        <v>321</v>
      </c>
      <c r="C93" s="10"/>
      <c r="D93" s="230">
        <v>5.6</v>
      </c>
      <c r="E93" s="290"/>
      <c r="F93" s="36"/>
      <c r="G93" s="10"/>
      <c r="H93" s="1"/>
      <c r="I93" s="1"/>
      <c r="J93" s="1"/>
    </row>
    <row r="94" spans="1:10" s="276" customFormat="1" ht="12.75" x14ac:dyDescent="0.25">
      <c r="A94" s="48" t="s">
        <v>210</v>
      </c>
      <c r="B94" s="49" t="s">
        <v>321</v>
      </c>
      <c r="C94" s="10"/>
      <c r="D94" s="230">
        <v>36.4</v>
      </c>
      <c r="E94" s="290"/>
      <c r="F94" s="36"/>
      <c r="G94" s="10"/>
      <c r="H94" s="1"/>
      <c r="I94" s="1"/>
      <c r="J94" s="1"/>
    </row>
    <row r="95" spans="1:10" s="276" customFormat="1" ht="12.75" x14ac:dyDescent="0.25">
      <c r="A95" s="48" t="s">
        <v>491</v>
      </c>
      <c r="B95" s="49" t="s">
        <v>321</v>
      </c>
      <c r="C95" s="10"/>
      <c r="D95" s="230">
        <v>18.3</v>
      </c>
      <c r="E95" s="290"/>
      <c r="F95" s="36"/>
      <c r="G95" s="10"/>
      <c r="H95" s="1"/>
      <c r="I95" s="1"/>
      <c r="J95" s="1"/>
    </row>
    <row r="96" spans="1:10" s="276" customFormat="1" ht="12.75" x14ac:dyDescent="0.25">
      <c r="A96" s="48" t="s">
        <v>479</v>
      </c>
      <c r="B96" s="49" t="s">
        <v>321</v>
      </c>
      <c r="C96" s="10"/>
      <c r="D96" s="230">
        <f>36.3+3.9+11.2</f>
        <v>51.399999999999991</v>
      </c>
      <c r="E96" s="290"/>
      <c r="F96" s="36"/>
      <c r="G96" s="10"/>
      <c r="H96" s="1"/>
      <c r="I96" s="1"/>
      <c r="J96" s="1"/>
    </row>
    <row r="97" spans="1:10" s="276" customFormat="1" ht="12.75" x14ac:dyDescent="0.25">
      <c r="A97" s="48" t="s">
        <v>480</v>
      </c>
      <c r="B97" s="49" t="s">
        <v>321</v>
      </c>
      <c r="C97" s="10"/>
      <c r="D97" s="230">
        <v>1.7</v>
      </c>
      <c r="E97" s="290"/>
      <c r="F97" s="36"/>
      <c r="G97" s="10"/>
      <c r="H97" s="1"/>
      <c r="I97" s="1"/>
      <c r="J97" s="1"/>
    </row>
    <row r="98" spans="1:10" s="276" customFormat="1" ht="12.75" x14ac:dyDescent="0.25">
      <c r="A98" s="48" t="s">
        <v>481</v>
      </c>
      <c r="B98" s="49" t="s">
        <v>321</v>
      </c>
      <c r="C98" s="10"/>
      <c r="D98" s="230">
        <v>14</v>
      </c>
      <c r="E98" s="290"/>
      <c r="F98" s="36"/>
      <c r="G98" s="10"/>
      <c r="H98" s="1"/>
      <c r="I98" s="1"/>
      <c r="J98" s="1"/>
    </row>
    <row r="99" spans="1:10" s="276" customFormat="1" ht="12.75" x14ac:dyDescent="0.25">
      <c r="A99" s="48" t="s">
        <v>482</v>
      </c>
      <c r="B99" s="49" t="s">
        <v>321</v>
      </c>
      <c r="C99" s="10"/>
      <c r="D99" s="230">
        <v>25</v>
      </c>
      <c r="E99" s="290"/>
      <c r="F99" s="36"/>
      <c r="G99" s="10"/>
      <c r="H99" s="1"/>
      <c r="I99" s="1"/>
      <c r="J99" s="1"/>
    </row>
    <row r="100" spans="1:10" s="276" customFormat="1" ht="12.75" hidden="1" x14ac:dyDescent="0.25">
      <c r="A100" s="48" t="s">
        <v>542</v>
      </c>
      <c r="B100" s="49" t="s">
        <v>321</v>
      </c>
      <c r="C100" s="10"/>
      <c r="D100" s="36"/>
      <c r="E100" s="230"/>
      <c r="F100" s="36"/>
      <c r="G100" s="10"/>
      <c r="H100" s="1"/>
      <c r="I100" s="1"/>
      <c r="J100" s="1"/>
    </row>
    <row r="101" spans="1:10" s="274" customFormat="1" ht="12.75" x14ac:dyDescent="0.25">
      <c r="A101" s="16"/>
      <c r="B101" s="284"/>
      <c r="C101" s="275"/>
      <c r="D101" s="275"/>
      <c r="E101" s="275"/>
      <c r="F101" s="275"/>
      <c r="G101" s="275"/>
      <c r="H101" s="14"/>
      <c r="I101" s="14"/>
      <c r="J101" s="14"/>
    </row>
    <row r="102" spans="1:10" s="276" customFormat="1" ht="21" customHeight="1" x14ac:dyDescent="0.25">
      <c r="A102" s="404" t="s">
        <v>101</v>
      </c>
      <c r="B102" s="404"/>
      <c r="C102" s="404"/>
      <c r="D102" s="404"/>
      <c r="E102" s="404"/>
      <c r="F102" s="404"/>
      <c r="G102" s="404"/>
      <c r="H102" s="1"/>
      <c r="I102" s="1"/>
      <c r="J102" s="1"/>
    </row>
    <row r="103" spans="1:10" s="276" customFormat="1" ht="31.15" customHeight="1" x14ac:dyDescent="0.25">
      <c r="A103" s="422" t="s">
        <v>24</v>
      </c>
      <c r="B103" s="391" t="s">
        <v>5</v>
      </c>
      <c r="C103" s="271" t="s">
        <v>26</v>
      </c>
      <c r="D103" s="277" t="s">
        <v>27</v>
      </c>
      <c r="E103" s="412" t="s">
        <v>28</v>
      </c>
      <c r="F103" s="412"/>
      <c r="G103" s="412"/>
      <c r="H103" s="1"/>
      <c r="I103" s="1"/>
      <c r="J103" s="1"/>
    </row>
    <row r="104" spans="1:10" s="276" customFormat="1" ht="21.6" customHeight="1" x14ac:dyDescent="0.25">
      <c r="A104" s="422"/>
      <c r="B104" s="392"/>
      <c r="C104" s="322" t="s">
        <v>127</v>
      </c>
      <c r="D104" s="322" t="s">
        <v>222</v>
      </c>
      <c r="E104" s="322" t="s">
        <v>403</v>
      </c>
      <c r="F104" s="322" t="s">
        <v>603</v>
      </c>
      <c r="G104" s="322" t="s">
        <v>672</v>
      </c>
      <c r="H104" s="1"/>
      <c r="I104" s="1"/>
      <c r="J104" s="1"/>
    </row>
    <row r="105" spans="1:10" s="276" customFormat="1" ht="12.75" x14ac:dyDescent="0.25">
      <c r="A105" s="48" t="s">
        <v>246</v>
      </c>
      <c r="B105" s="49" t="s">
        <v>6</v>
      </c>
      <c r="C105" s="10"/>
      <c r="D105" s="229">
        <v>132512</v>
      </c>
      <c r="E105" s="236"/>
      <c r="F105" s="10"/>
      <c r="G105" s="10"/>
      <c r="H105" s="1"/>
      <c r="I105" s="1"/>
      <c r="J105" s="1"/>
    </row>
    <row r="106" spans="1:10" s="276" customFormat="1" ht="12.75" x14ac:dyDescent="0.25">
      <c r="A106" s="48" t="s">
        <v>209</v>
      </c>
      <c r="B106" s="49" t="s">
        <v>6</v>
      </c>
      <c r="C106" s="10"/>
      <c r="D106" s="229">
        <v>639079</v>
      </c>
      <c r="E106" s="236"/>
      <c r="F106" s="10"/>
      <c r="G106" s="10"/>
      <c r="H106" s="1"/>
      <c r="I106" s="1"/>
      <c r="J106" s="1"/>
    </row>
    <row r="107" spans="1:10" s="276" customFormat="1" ht="12.75" x14ac:dyDescent="0.25">
      <c r="A107" s="48" t="s">
        <v>541</v>
      </c>
      <c r="B107" s="49" t="s">
        <v>6</v>
      </c>
      <c r="C107" s="10"/>
      <c r="D107" s="229">
        <v>687436</v>
      </c>
      <c r="E107" s="236"/>
      <c r="F107" s="10"/>
      <c r="G107" s="10"/>
      <c r="H107" s="1"/>
      <c r="I107" s="1"/>
      <c r="J107" s="1"/>
    </row>
    <row r="108" spans="1:10" s="276" customFormat="1" ht="12.75" x14ac:dyDescent="0.25">
      <c r="A108" s="48" t="s">
        <v>320</v>
      </c>
      <c r="B108" s="49" t="s">
        <v>6</v>
      </c>
      <c r="C108" s="10"/>
      <c r="D108" s="229">
        <v>650988</v>
      </c>
      <c r="E108" s="236"/>
      <c r="F108" s="10"/>
      <c r="G108" s="10"/>
      <c r="H108" s="1"/>
      <c r="I108" s="1"/>
      <c r="J108" s="1"/>
    </row>
    <row r="109" spans="1:10" s="276" customFormat="1" ht="12.75" x14ac:dyDescent="0.25">
      <c r="A109" s="48" t="s">
        <v>319</v>
      </c>
      <c r="B109" s="49" t="s">
        <v>6</v>
      </c>
      <c r="C109" s="10"/>
      <c r="D109" s="229">
        <f>1307493+198851+499676</f>
        <v>2006020</v>
      </c>
      <c r="E109" s="236">
        <v>352650</v>
      </c>
      <c r="F109" s="10"/>
      <c r="G109" s="10"/>
      <c r="H109" s="1"/>
      <c r="I109" s="1"/>
      <c r="J109" s="1"/>
    </row>
    <row r="110" spans="1:10" s="276" customFormat="1" ht="12.75" x14ac:dyDescent="0.25">
      <c r="A110" s="48" t="s">
        <v>477</v>
      </c>
      <c r="B110" s="49" t="s">
        <v>6</v>
      </c>
      <c r="C110" s="10"/>
      <c r="D110" s="229">
        <f>280846+389236</f>
        <v>670082</v>
      </c>
      <c r="E110" s="236"/>
      <c r="F110" s="10"/>
      <c r="G110" s="10"/>
      <c r="H110" s="1"/>
      <c r="I110" s="1"/>
      <c r="J110" s="1"/>
    </row>
    <row r="111" spans="1:10" s="276" customFormat="1" ht="12.75" x14ac:dyDescent="0.25">
      <c r="A111" s="48" t="s">
        <v>478</v>
      </c>
      <c r="B111" s="49" t="s">
        <v>6</v>
      </c>
      <c r="C111" s="10"/>
      <c r="D111" s="229">
        <v>354007</v>
      </c>
      <c r="E111" s="236">
        <v>198206</v>
      </c>
      <c r="F111" s="10"/>
      <c r="G111" s="10"/>
      <c r="H111" s="1"/>
      <c r="I111" s="1"/>
      <c r="J111" s="1"/>
    </row>
    <row r="112" spans="1:10" s="291" customFormat="1" ht="12.75" x14ac:dyDescent="0.25">
      <c r="A112" s="48" t="s">
        <v>317</v>
      </c>
      <c r="B112" s="49" t="s">
        <v>6</v>
      </c>
      <c r="C112" s="10"/>
      <c r="D112" s="229">
        <v>123838</v>
      </c>
      <c r="E112" s="236">
        <v>61447</v>
      </c>
      <c r="F112" s="10"/>
      <c r="G112" s="10"/>
      <c r="H112" s="1"/>
      <c r="I112" s="1"/>
      <c r="J112" s="1"/>
    </row>
    <row r="113" spans="1:10" s="276" customFormat="1" ht="12.75" x14ac:dyDescent="0.25">
      <c r="A113" s="48" t="s">
        <v>210</v>
      </c>
      <c r="B113" s="49" t="s">
        <v>6</v>
      </c>
      <c r="C113" s="10"/>
      <c r="D113" s="229">
        <v>411235</v>
      </c>
      <c r="E113" s="236"/>
      <c r="F113" s="10"/>
      <c r="G113" s="10"/>
      <c r="H113" s="1"/>
      <c r="I113" s="1"/>
      <c r="J113" s="1"/>
    </row>
    <row r="114" spans="1:10" s="276" customFormat="1" ht="12.75" x14ac:dyDescent="0.25">
      <c r="A114" s="48" t="s">
        <v>491</v>
      </c>
      <c r="B114" s="49" t="s">
        <v>6</v>
      </c>
      <c r="C114" s="10"/>
      <c r="D114" s="229">
        <v>421302</v>
      </c>
      <c r="E114" s="236">
        <v>419052</v>
      </c>
      <c r="F114" s="10"/>
      <c r="G114" s="10"/>
      <c r="H114" s="1"/>
      <c r="I114" s="1"/>
      <c r="J114" s="1"/>
    </row>
    <row r="115" spans="1:10" s="276" customFormat="1" ht="12.75" x14ac:dyDescent="0.25">
      <c r="A115" s="48" t="s">
        <v>479</v>
      </c>
      <c r="B115" s="49" t="s">
        <v>6</v>
      </c>
      <c r="C115" s="10"/>
      <c r="D115" s="229">
        <f>75543+536417</f>
        <v>611960</v>
      </c>
      <c r="E115" s="236"/>
      <c r="F115" s="10"/>
      <c r="G115" s="10"/>
      <c r="H115" s="1"/>
      <c r="I115" s="1"/>
      <c r="J115" s="1"/>
    </row>
    <row r="116" spans="1:10" s="276" customFormat="1" ht="12.75" x14ac:dyDescent="0.25">
      <c r="A116" s="48" t="s">
        <v>480</v>
      </c>
      <c r="B116" s="49" t="s">
        <v>6</v>
      </c>
      <c r="C116" s="10"/>
      <c r="D116" s="229">
        <v>38490</v>
      </c>
      <c r="E116" s="236"/>
      <c r="F116" s="10"/>
      <c r="G116" s="10"/>
      <c r="H116" s="1"/>
      <c r="I116" s="1"/>
      <c r="J116" s="1"/>
    </row>
    <row r="117" spans="1:10" s="276" customFormat="1" ht="12.75" x14ac:dyDescent="0.25">
      <c r="A117" s="48" t="s">
        <v>481</v>
      </c>
      <c r="B117" s="49" t="s">
        <v>6</v>
      </c>
      <c r="C117" s="10"/>
      <c r="D117" s="229">
        <v>306365</v>
      </c>
      <c r="E117" s="236"/>
      <c r="F117" s="10"/>
      <c r="G117" s="10"/>
      <c r="H117" s="1"/>
      <c r="I117" s="1"/>
      <c r="J117" s="1"/>
    </row>
    <row r="118" spans="1:10" s="276" customFormat="1" ht="12.75" x14ac:dyDescent="0.25">
      <c r="A118" s="48" t="s">
        <v>482</v>
      </c>
      <c r="B118" s="49" t="s">
        <v>6</v>
      </c>
      <c r="C118" s="10"/>
      <c r="D118" s="229">
        <v>290199</v>
      </c>
      <c r="E118" s="236"/>
      <c r="F118" s="10"/>
      <c r="G118" s="10"/>
      <c r="H118" s="1"/>
      <c r="I118" s="1"/>
      <c r="J118" s="1"/>
    </row>
    <row r="119" spans="1:10" s="276" customFormat="1" ht="12.75" hidden="1" x14ac:dyDescent="0.25">
      <c r="A119" s="48" t="s">
        <v>542</v>
      </c>
      <c r="B119" s="49" t="s">
        <v>6</v>
      </c>
      <c r="C119" s="10"/>
      <c r="D119" s="10">
        <v>497181</v>
      </c>
      <c r="E119" s="229"/>
      <c r="F119" s="10"/>
      <c r="G119" s="10"/>
      <c r="H119" s="1"/>
      <c r="I119" s="1"/>
      <c r="J119" s="1"/>
    </row>
    <row r="120" spans="1:10" s="274" customFormat="1" ht="30.6" customHeight="1" x14ac:dyDescent="0.25">
      <c r="A120" s="11" t="s">
        <v>29</v>
      </c>
      <c r="B120" s="271" t="s">
        <v>6</v>
      </c>
      <c r="C120" s="9">
        <f>SUM(C105:C118)</f>
        <v>0</v>
      </c>
      <c r="D120" s="9">
        <f>SUM(D105:D118)</f>
        <v>7343513</v>
      </c>
      <c r="E120" s="9">
        <f>SUM(E105:E119)</f>
        <v>1031355</v>
      </c>
      <c r="F120" s="9">
        <v>0</v>
      </c>
      <c r="G120" s="9">
        <v>0</v>
      </c>
      <c r="H120" s="14"/>
      <c r="I120" s="14"/>
      <c r="J120" s="14"/>
    </row>
    <row r="121" spans="1:10" s="274" customFormat="1" ht="12.75" x14ac:dyDescent="0.25">
      <c r="A121" s="16"/>
      <c r="B121" s="284"/>
      <c r="C121" s="275"/>
      <c r="D121" s="275"/>
      <c r="E121" s="275"/>
      <c r="F121" s="275"/>
      <c r="G121" s="275"/>
      <c r="H121" s="14"/>
      <c r="I121" s="14"/>
      <c r="J121" s="14"/>
    </row>
    <row r="122" spans="1:10" s="202" customFormat="1" ht="12.75" customHeight="1" x14ac:dyDescent="0.25">
      <c r="A122" s="206" t="s">
        <v>30</v>
      </c>
      <c r="B122" s="107" t="s">
        <v>31</v>
      </c>
      <c r="C122" s="107"/>
      <c r="D122" s="369"/>
      <c r="E122" s="369"/>
      <c r="F122" s="369"/>
      <c r="G122" s="369"/>
      <c r="H122" s="1"/>
      <c r="I122" s="1"/>
      <c r="J122" s="1"/>
    </row>
    <row r="123" spans="1:10" s="202" customFormat="1" ht="12.75" x14ac:dyDescent="0.25">
      <c r="A123" s="205" t="s">
        <v>35</v>
      </c>
      <c r="B123" s="386"/>
      <c r="C123" s="386"/>
      <c r="D123" s="386"/>
      <c r="E123" s="205"/>
      <c r="F123" s="205"/>
      <c r="G123" s="205"/>
      <c r="H123" s="1"/>
      <c r="I123" s="1"/>
      <c r="J123" s="1"/>
    </row>
    <row r="124" spans="1:10" s="202" customFormat="1" ht="33" customHeight="1" x14ac:dyDescent="0.25">
      <c r="A124" s="205" t="s">
        <v>37</v>
      </c>
      <c r="B124" s="388" t="s">
        <v>121</v>
      </c>
      <c r="C124" s="386"/>
      <c r="D124" s="386"/>
      <c r="E124" s="386"/>
      <c r="F124" s="386"/>
      <c r="G124" s="386"/>
      <c r="H124" s="1"/>
      <c r="I124" s="1"/>
      <c r="J124" s="1"/>
    </row>
    <row r="125" spans="1:10" s="202" customFormat="1" ht="15" customHeight="1" x14ac:dyDescent="0.25">
      <c r="A125" s="205" t="s">
        <v>20</v>
      </c>
      <c r="B125" s="197" t="s">
        <v>114</v>
      </c>
      <c r="C125" s="205"/>
      <c r="D125" s="205"/>
      <c r="E125" s="205"/>
      <c r="F125" s="205"/>
      <c r="G125" s="205"/>
      <c r="H125" s="1"/>
      <c r="I125" s="1"/>
      <c r="J125" s="1"/>
    </row>
    <row r="126" spans="1:10" s="202" customFormat="1" ht="33" customHeight="1" x14ac:dyDescent="0.25">
      <c r="A126" s="206" t="s">
        <v>36</v>
      </c>
      <c r="B126" s="388" t="s">
        <v>472</v>
      </c>
      <c r="C126" s="388"/>
      <c r="D126" s="388"/>
      <c r="E126" s="388"/>
      <c r="F126" s="388"/>
      <c r="G126" s="388"/>
      <c r="H126" s="1"/>
      <c r="I126" s="1"/>
      <c r="J126" s="1"/>
    </row>
    <row r="127" spans="1:10" s="202" customFormat="1" ht="12.75" x14ac:dyDescent="0.25">
      <c r="A127" s="206"/>
      <c r="B127" s="196"/>
      <c r="C127" s="196"/>
      <c r="D127" s="196"/>
      <c r="E127" s="196"/>
      <c r="F127" s="196"/>
      <c r="G127" s="196"/>
      <c r="H127" s="1"/>
      <c r="I127" s="1"/>
      <c r="J127" s="1"/>
    </row>
    <row r="128" spans="1:10" s="202" customFormat="1" ht="19.149999999999999" customHeight="1" x14ac:dyDescent="0.25">
      <c r="A128" s="419" t="s">
        <v>21</v>
      </c>
      <c r="B128" s="419"/>
      <c r="C128" s="419"/>
      <c r="D128" s="419"/>
      <c r="E128" s="419"/>
      <c r="F128" s="419"/>
      <c r="G128" s="419"/>
      <c r="H128" s="1"/>
      <c r="I128" s="1"/>
      <c r="J128" s="1"/>
    </row>
    <row r="129" spans="1:10" s="202" customFormat="1" ht="31.15" customHeight="1" x14ac:dyDescent="0.25">
      <c r="A129" s="412" t="s">
        <v>21</v>
      </c>
      <c r="B129" s="391" t="s">
        <v>5</v>
      </c>
      <c r="C129" s="199" t="s">
        <v>26</v>
      </c>
      <c r="D129" s="203" t="s">
        <v>27</v>
      </c>
      <c r="E129" s="412" t="s">
        <v>28</v>
      </c>
      <c r="F129" s="412"/>
      <c r="G129" s="412"/>
      <c r="H129" s="1"/>
      <c r="I129" s="1"/>
      <c r="J129" s="1"/>
    </row>
    <row r="130" spans="1:10" s="202" customFormat="1" ht="21" customHeight="1" x14ac:dyDescent="0.25">
      <c r="A130" s="412"/>
      <c r="B130" s="392"/>
      <c r="C130" s="322" t="s">
        <v>127</v>
      </c>
      <c r="D130" s="322" t="s">
        <v>222</v>
      </c>
      <c r="E130" s="322" t="s">
        <v>403</v>
      </c>
      <c r="F130" s="322" t="s">
        <v>603</v>
      </c>
      <c r="G130" s="322" t="s">
        <v>672</v>
      </c>
      <c r="H130" s="1"/>
      <c r="I130" s="1"/>
      <c r="J130" s="1"/>
    </row>
    <row r="131" spans="1:10" s="202" customFormat="1" ht="12.75" x14ac:dyDescent="0.25">
      <c r="A131" s="48" t="s">
        <v>471</v>
      </c>
      <c r="B131" s="49" t="s">
        <v>316</v>
      </c>
      <c r="C131" s="10">
        <v>9</v>
      </c>
      <c r="D131" s="47">
        <v>5</v>
      </c>
      <c r="E131" s="47">
        <v>4</v>
      </c>
      <c r="F131" s="10"/>
      <c r="G131" s="10"/>
      <c r="H131" s="1"/>
      <c r="I131" s="1"/>
      <c r="J131" s="1"/>
    </row>
    <row r="132" spans="1:10" s="331" customFormat="1" ht="12.75" x14ac:dyDescent="0.25">
      <c r="A132" s="48" t="s">
        <v>400</v>
      </c>
      <c r="B132" s="49" t="s">
        <v>316</v>
      </c>
      <c r="C132" s="10"/>
      <c r="D132" s="47"/>
      <c r="E132" s="47">
        <v>1</v>
      </c>
      <c r="F132" s="10"/>
      <c r="G132" s="10"/>
      <c r="H132" s="1"/>
      <c r="I132" s="1"/>
      <c r="J132" s="1"/>
    </row>
    <row r="133" spans="1:10" s="202" customFormat="1" ht="12.75" x14ac:dyDescent="0.25">
      <c r="A133" s="48" t="s">
        <v>470</v>
      </c>
      <c r="B133" s="49" t="s">
        <v>316</v>
      </c>
      <c r="C133" s="10">
        <v>468</v>
      </c>
      <c r="D133" s="47">
        <v>21</v>
      </c>
      <c r="E133" s="47">
        <v>17</v>
      </c>
      <c r="F133" s="10"/>
      <c r="G133" s="10"/>
      <c r="H133" s="1"/>
      <c r="I133" s="1"/>
      <c r="J133" s="1"/>
    </row>
    <row r="134" spans="1:10" s="202" customFormat="1" ht="12.75" x14ac:dyDescent="0.25">
      <c r="A134" s="48" t="s">
        <v>433</v>
      </c>
      <c r="B134" s="49" t="s">
        <v>66</v>
      </c>
      <c r="C134" s="10"/>
      <c r="D134" s="47">
        <v>1</v>
      </c>
      <c r="E134" s="47">
        <v>1</v>
      </c>
      <c r="F134" s="10"/>
      <c r="G134" s="10"/>
      <c r="H134" s="1"/>
      <c r="I134" s="1"/>
      <c r="J134" s="1"/>
    </row>
    <row r="135" spans="1:10" s="202" customFormat="1" ht="21" customHeight="1" x14ac:dyDescent="0.25">
      <c r="A135" s="404" t="s">
        <v>101</v>
      </c>
      <c r="B135" s="404"/>
      <c r="C135" s="404"/>
      <c r="D135" s="404"/>
      <c r="E135" s="404"/>
      <c r="F135" s="404"/>
      <c r="G135" s="404"/>
      <c r="H135" s="1"/>
      <c r="I135" s="1"/>
      <c r="J135" s="1"/>
    </row>
    <row r="136" spans="1:10" s="202" customFormat="1" ht="30" customHeight="1" x14ac:dyDescent="0.25">
      <c r="A136" s="410" t="s">
        <v>38</v>
      </c>
      <c r="B136" s="391" t="s">
        <v>5</v>
      </c>
      <c r="C136" s="199" t="s">
        <v>26</v>
      </c>
      <c r="D136" s="203" t="s">
        <v>27</v>
      </c>
      <c r="E136" s="412" t="s">
        <v>28</v>
      </c>
      <c r="F136" s="412"/>
      <c r="G136" s="412"/>
      <c r="H136" s="1"/>
      <c r="I136" s="1"/>
      <c r="J136" s="1"/>
    </row>
    <row r="137" spans="1:10" s="202" customFormat="1" ht="12.75" x14ac:dyDescent="0.25">
      <c r="A137" s="411"/>
      <c r="B137" s="392"/>
      <c r="C137" s="322" t="s">
        <v>127</v>
      </c>
      <c r="D137" s="322" t="s">
        <v>222</v>
      </c>
      <c r="E137" s="322" t="s">
        <v>403</v>
      </c>
      <c r="F137" s="322" t="s">
        <v>603</v>
      </c>
      <c r="G137" s="322" t="s">
        <v>672</v>
      </c>
      <c r="H137" s="1"/>
      <c r="I137" s="1"/>
      <c r="J137" s="1"/>
    </row>
    <row r="138" spans="1:10" s="202" customFormat="1" ht="25.5" x14ac:dyDescent="0.25">
      <c r="A138" s="11" t="s">
        <v>39</v>
      </c>
      <c r="B138" s="199" t="s">
        <v>6</v>
      </c>
      <c r="C138" s="9">
        <v>8754186</v>
      </c>
      <c r="D138" s="170">
        <v>2612050.6</v>
      </c>
      <c r="E138" s="170">
        <v>1954830</v>
      </c>
      <c r="F138" s="170">
        <v>509191</v>
      </c>
      <c r="G138" s="170">
        <v>553683</v>
      </c>
      <c r="H138" s="1"/>
      <c r="I138" s="1"/>
      <c r="J138" s="1"/>
    </row>
    <row r="139" spans="1:10" s="359" customFormat="1" ht="12.75" x14ac:dyDescent="0.25">
      <c r="A139" s="16"/>
      <c r="B139" s="358"/>
      <c r="C139" s="362"/>
      <c r="D139" s="286"/>
      <c r="E139" s="286"/>
      <c r="F139" s="286"/>
      <c r="G139" s="286"/>
      <c r="H139" s="1"/>
      <c r="I139" s="1"/>
      <c r="J139" s="1"/>
    </row>
    <row r="140" spans="1:10" s="359" customFormat="1" ht="12.75" x14ac:dyDescent="0.25">
      <c r="A140" s="370" t="s">
        <v>30</v>
      </c>
      <c r="B140" s="107" t="s">
        <v>657</v>
      </c>
      <c r="C140" s="107"/>
      <c r="D140" s="369"/>
      <c r="E140" s="369"/>
      <c r="F140" s="369"/>
      <c r="G140" s="369"/>
      <c r="H140" s="1"/>
      <c r="I140" s="1"/>
      <c r="J140" s="1"/>
    </row>
    <row r="141" spans="1:10" s="359" customFormat="1" ht="12.75" x14ac:dyDescent="0.25">
      <c r="A141" s="369" t="s">
        <v>35</v>
      </c>
      <c r="B141" s="386"/>
      <c r="C141" s="386"/>
      <c r="D141" s="386"/>
      <c r="E141" s="369"/>
      <c r="F141" s="369"/>
      <c r="G141" s="369"/>
      <c r="H141" s="1"/>
      <c r="I141" s="1"/>
      <c r="J141" s="1"/>
    </row>
    <row r="142" spans="1:10" s="359" customFormat="1" ht="33.75" customHeight="1" x14ac:dyDescent="0.25">
      <c r="A142" s="369" t="s">
        <v>37</v>
      </c>
      <c r="B142" s="388" t="s">
        <v>121</v>
      </c>
      <c r="C142" s="386"/>
      <c r="D142" s="386"/>
      <c r="E142" s="386"/>
      <c r="F142" s="386"/>
      <c r="G142" s="386"/>
      <c r="H142" s="1"/>
      <c r="I142" s="1"/>
      <c r="J142" s="1"/>
    </row>
    <row r="143" spans="1:10" s="359" customFormat="1" ht="12.75" x14ac:dyDescent="0.25">
      <c r="A143" s="369" t="s">
        <v>20</v>
      </c>
      <c r="B143" s="356" t="s">
        <v>114</v>
      </c>
      <c r="C143" s="369"/>
      <c r="D143" s="369"/>
      <c r="E143" s="369"/>
      <c r="F143" s="369"/>
      <c r="G143" s="369"/>
      <c r="H143" s="1"/>
      <c r="I143" s="1"/>
      <c r="J143" s="1"/>
    </row>
    <row r="144" spans="1:10" s="359" customFormat="1" ht="25.5" x14ac:dyDescent="0.25">
      <c r="A144" s="370" t="s">
        <v>36</v>
      </c>
      <c r="B144" s="388" t="s">
        <v>472</v>
      </c>
      <c r="C144" s="388"/>
      <c r="D144" s="388"/>
      <c r="E144" s="388"/>
      <c r="F144" s="388"/>
      <c r="G144" s="388"/>
      <c r="H144" s="1"/>
      <c r="I144" s="1"/>
      <c r="J144" s="1"/>
    </row>
    <row r="145" spans="1:10" s="359" customFormat="1" ht="12.75" x14ac:dyDescent="0.25">
      <c r="A145" s="16"/>
      <c r="B145" s="358"/>
      <c r="C145" s="362"/>
      <c r="D145" s="286"/>
      <c r="E145" s="286"/>
      <c r="F145" s="286"/>
      <c r="G145" s="286"/>
      <c r="H145" s="1"/>
      <c r="I145" s="1"/>
      <c r="J145" s="1"/>
    </row>
    <row r="146" spans="1:10" s="359" customFormat="1" ht="12.75" x14ac:dyDescent="0.25">
      <c r="A146" s="419" t="s">
        <v>21</v>
      </c>
      <c r="B146" s="419"/>
      <c r="C146" s="419"/>
      <c r="D146" s="419"/>
      <c r="E146" s="419"/>
      <c r="F146" s="419"/>
      <c r="G146" s="419"/>
      <c r="H146" s="1"/>
      <c r="I146" s="1"/>
      <c r="J146" s="1"/>
    </row>
    <row r="147" spans="1:10" s="359" customFormat="1" ht="25.5" x14ac:dyDescent="0.25">
      <c r="A147" s="412" t="s">
        <v>21</v>
      </c>
      <c r="B147" s="391" t="s">
        <v>5</v>
      </c>
      <c r="C147" s="361" t="s">
        <v>26</v>
      </c>
      <c r="D147" s="363" t="s">
        <v>27</v>
      </c>
      <c r="E147" s="412" t="s">
        <v>28</v>
      </c>
      <c r="F147" s="412"/>
      <c r="G147" s="412"/>
      <c r="H147" s="1"/>
      <c r="I147" s="1"/>
      <c r="J147" s="1"/>
    </row>
    <row r="148" spans="1:10" s="359" customFormat="1" ht="12.75" x14ac:dyDescent="0.25">
      <c r="A148" s="412"/>
      <c r="B148" s="392"/>
      <c r="C148" s="361" t="s">
        <v>127</v>
      </c>
      <c r="D148" s="361" t="s">
        <v>222</v>
      </c>
      <c r="E148" s="361" t="s">
        <v>403</v>
      </c>
      <c r="F148" s="361" t="s">
        <v>603</v>
      </c>
      <c r="G148" s="361" t="s">
        <v>672</v>
      </c>
      <c r="H148" s="1"/>
      <c r="I148" s="1"/>
      <c r="J148" s="1"/>
    </row>
    <row r="149" spans="1:10" s="359" customFormat="1" ht="12.75" x14ac:dyDescent="0.25">
      <c r="A149" s="48" t="s">
        <v>471</v>
      </c>
      <c r="B149" s="49" t="s">
        <v>316</v>
      </c>
      <c r="C149" s="10"/>
      <c r="D149" s="47"/>
      <c r="E149" s="47">
        <v>1</v>
      </c>
      <c r="F149" s="10"/>
      <c r="G149" s="10"/>
      <c r="H149" s="1"/>
      <c r="I149" s="1"/>
      <c r="J149" s="1"/>
    </row>
    <row r="150" spans="1:10" s="359" customFormat="1" ht="12.75" x14ac:dyDescent="0.25">
      <c r="A150" s="48" t="s">
        <v>400</v>
      </c>
      <c r="B150" s="49" t="s">
        <v>316</v>
      </c>
      <c r="C150" s="10"/>
      <c r="D150" s="47"/>
      <c r="E150" s="47">
        <v>2</v>
      </c>
      <c r="F150" s="10"/>
      <c r="G150" s="10"/>
      <c r="H150" s="1"/>
      <c r="I150" s="1"/>
      <c r="J150" s="1"/>
    </row>
    <row r="151" spans="1:10" s="359" customFormat="1" ht="12.75" x14ac:dyDescent="0.25">
      <c r="A151" s="48" t="s">
        <v>470</v>
      </c>
      <c r="B151" s="49" t="s">
        <v>316</v>
      </c>
      <c r="C151" s="10"/>
      <c r="D151" s="47"/>
      <c r="E151" s="47">
        <v>8</v>
      </c>
      <c r="F151" s="10"/>
      <c r="G151" s="10"/>
      <c r="H151" s="1"/>
      <c r="I151" s="1"/>
      <c r="J151" s="1"/>
    </row>
    <row r="152" spans="1:10" s="359" customFormat="1" ht="12.75" x14ac:dyDescent="0.25">
      <c r="A152" s="404" t="s">
        <v>101</v>
      </c>
      <c r="B152" s="404"/>
      <c r="C152" s="404"/>
      <c r="D152" s="404"/>
      <c r="E152" s="404"/>
      <c r="F152" s="404"/>
      <c r="G152" s="404"/>
      <c r="H152" s="1"/>
      <c r="I152" s="1"/>
      <c r="J152" s="1"/>
    </row>
    <row r="153" spans="1:10" s="359" customFormat="1" ht="37.9" customHeight="1" x14ac:dyDescent="0.25">
      <c r="A153" s="410" t="s">
        <v>38</v>
      </c>
      <c r="B153" s="391" t="s">
        <v>5</v>
      </c>
      <c r="C153" s="361" t="s">
        <v>26</v>
      </c>
      <c r="D153" s="363" t="s">
        <v>27</v>
      </c>
      <c r="E153" s="412" t="s">
        <v>28</v>
      </c>
      <c r="F153" s="412"/>
      <c r="G153" s="412"/>
      <c r="H153" s="1"/>
      <c r="I153" s="1"/>
      <c r="J153" s="1"/>
    </row>
    <row r="154" spans="1:10" s="359" customFormat="1" ht="12.75" x14ac:dyDescent="0.25">
      <c r="A154" s="411"/>
      <c r="B154" s="392"/>
      <c r="C154" s="361" t="s">
        <v>127</v>
      </c>
      <c r="D154" s="361" t="s">
        <v>222</v>
      </c>
      <c r="E154" s="361" t="s">
        <v>403</v>
      </c>
      <c r="F154" s="361" t="s">
        <v>603</v>
      </c>
      <c r="G154" s="361" t="s">
        <v>672</v>
      </c>
      <c r="H154" s="1"/>
      <c r="I154" s="1"/>
      <c r="J154" s="1"/>
    </row>
    <row r="155" spans="1:10" s="359" customFormat="1" ht="25.5" x14ac:dyDescent="0.25">
      <c r="A155" s="11" t="s">
        <v>39</v>
      </c>
      <c r="B155" s="361" t="s">
        <v>6</v>
      </c>
      <c r="C155" s="9">
        <v>0</v>
      </c>
      <c r="D155" s="170">
        <v>0</v>
      </c>
      <c r="E155" s="170">
        <v>2997371</v>
      </c>
      <c r="F155" s="170">
        <v>0</v>
      </c>
      <c r="G155" s="170">
        <v>0</v>
      </c>
      <c r="H155" s="1"/>
      <c r="I155" s="1"/>
      <c r="J155" s="1"/>
    </row>
    <row r="156" spans="1:10" s="245" customFormat="1" ht="78.75" customHeight="1" x14ac:dyDescent="0.25">
      <c r="A156" s="5"/>
      <c r="B156" s="5"/>
      <c r="C156" s="5"/>
      <c r="D156" s="5"/>
      <c r="E156" s="5"/>
      <c r="F156" s="446" t="s">
        <v>609</v>
      </c>
      <c r="G156" s="446"/>
      <c r="H156" s="14"/>
      <c r="I156" s="14"/>
      <c r="J156" s="14"/>
    </row>
    <row r="157" spans="1:10" s="200" customFormat="1" ht="61.5" customHeight="1" x14ac:dyDescent="0.25">
      <c r="A157" s="5"/>
      <c r="B157" s="5"/>
      <c r="C157" s="5"/>
      <c r="D157" s="5"/>
      <c r="E157" s="5"/>
      <c r="F157" s="401" t="s">
        <v>800</v>
      </c>
      <c r="G157" s="401"/>
      <c r="H157" s="14"/>
      <c r="I157" s="14"/>
      <c r="J157" s="14"/>
    </row>
    <row r="158" spans="1:10" s="200" customFormat="1" ht="59.25" hidden="1" customHeight="1" x14ac:dyDescent="0.25">
      <c r="A158" s="5"/>
      <c r="B158" s="5"/>
      <c r="C158" s="5"/>
      <c r="D158" s="5"/>
      <c r="E158" s="5"/>
      <c r="F158" s="402" t="s">
        <v>670</v>
      </c>
      <c r="G158" s="402"/>
      <c r="H158" s="14"/>
      <c r="I158" s="14"/>
      <c r="J158" s="14"/>
    </row>
    <row r="159" spans="1:10" s="289" customFormat="1" ht="102.75" hidden="1" customHeight="1" x14ac:dyDescent="0.25">
      <c r="A159" s="5"/>
      <c r="B159" s="5"/>
      <c r="C159" s="5"/>
      <c r="D159" s="5"/>
      <c r="E159" s="5"/>
      <c r="F159" s="402" t="s">
        <v>658</v>
      </c>
      <c r="G159" s="402"/>
      <c r="H159" s="14"/>
      <c r="I159" s="14"/>
      <c r="J159" s="14"/>
    </row>
    <row r="160" spans="1:10" ht="21.6" customHeight="1" x14ac:dyDescent="0.25">
      <c r="A160" s="404" t="s">
        <v>234</v>
      </c>
      <c r="B160" s="404"/>
      <c r="C160" s="404"/>
      <c r="D160" s="404"/>
      <c r="E160" s="404"/>
      <c r="F160" s="404"/>
      <c r="G160" s="404"/>
    </row>
    <row r="161" spans="1:10" ht="13.15" customHeight="1" x14ac:dyDescent="0.25">
      <c r="A161" s="404" t="s">
        <v>673</v>
      </c>
      <c r="B161" s="404"/>
      <c r="C161" s="404"/>
      <c r="D161" s="404"/>
      <c r="E161" s="404"/>
      <c r="F161" s="404"/>
      <c r="G161" s="404"/>
    </row>
    <row r="162" spans="1:10" ht="13.15" customHeight="1" x14ac:dyDescent="0.25">
      <c r="A162" s="198"/>
      <c r="B162" s="198"/>
      <c r="C162" s="198"/>
      <c r="D162" s="198"/>
      <c r="E162" s="198"/>
      <c r="F162" s="198"/>
      <c r="G162" s="198"/>
    </row>
    <row r="163" spans="1:10" x14ac:dyDescent="0.25">
      <c r="A163" s="15" t="s">
        <v>41</v>
      </c>
      <c r="B163" s="388" t="s">
        <v>468</v>
      </c>
      <c r="C163" s="388"/>
      <c r="D163" s="388"/>
      <c r="E163" s="388"/>
      <c r="F163" s="388"/>
      <c r="G163" s="388"/>
    </row>
    <row r="164" spans="1:10" x14ac:dyDescent="0.25">
      <c r="A164" s="206" t="s">
        <v>42</v>
      </c>
      <c r="B164" s="386" t="s">
        <v>662</v>
      </c>
      <c r="C164" s="386"/>
      <c r="D164" s="386"/>
      <c r="E164" s="386"/>
      <c r="F164" s="197"/>
      <c r="G164" s="197"/>
    </row>
    <row r="165" spans="1:10" ht="121.5" customHeight="1" x14ac:dyDescent="0.25">
      <c r="A165" s="206" t="s">
        <v>0</v>
      </c>
      <c r="B165" s="400" t="s">
        <v>801</v>
      </c>
      <c r="C165" s="400"/>
      <c r="D165" s="400"/>
      <c r="E165" s="400"/>
      <c r="F165" s="400"/>
      <c r="G165" s="400"/>
    </row>
    <row r="166" spans="1:10" x14ac:dyDescent="0.25">
      <c r="A166" s="205" t="s">
        <v>43</v>
      </c>
      <c r="B166" s="197"/>
      <c r="C166" s="205"/>
      <c r="D166" s="205"/>
      <c r="E166" s="205"/>
      <c r="F166" s="205"/>
      <c r="G166" s="205"/>
    </row>
    <row r="167" spans="1:10" ht="25.5" x14ac:dyDescent="0.25">
      <c r="A167" s="196" t="s">
        <v>1</v>
      </c>
      <c r="B167" s="386" t="s">
        <v>104</v>
      </c>
      <c r="C167" s="386"/>
      <c r="D167" s="386"/>
      <c r="E167" s="386"/>
      <c r="F167" s="386"/>
      <c r="G167" s="386"/>
    </row>
    <row r="168" spans="1:10" ht="18.600000000000001" customHeight="1" x14ac:dyDescent="0.25">
      <c r="A168" s="196" t="s">
        <v>44</v>
      </c>
      <c r="B168" s="386" t="s">
        <v>81</v>
      </c>
      <c r="C168" s="386"/>
      <c r="D168" s="386"/>
      <c r="E168" s="386"/>
      <c r="F168" s="386"/>
      <c r="G168" s="386"/>
    </row>
    <row r="169" spans="1:10" ht="18.600000000000001" customHeight="1" x14ac:dyDescent="0.25">
      <c r="A169" s="196" t="s">
        <v>45</v>
      </c>
      <c r="B169" s="386" t="s">
        <v>54</v>
      </c>
      <c r="C169" s="386"/>
      <c r="D169" s="205"/>
      <c r="E169" s="205"/>
      <c r="F169" s="205"/>
      <c r="G169" s="205"/>
    </row>
    <row r="170" spans="1:10" ht="15.6" customHeight="1" x14ac:dyDescent="0.25">
      <c r="A170" s="196" t="s">
        <v>55</v>
      </c>
      <c r="B170" s="197" t="s">
        <v>115</v>
      </c>
      <c r="C170" s="205"/>
      <c r="D170" s="205"/>
      <c r="E170" s="205"/>
      <c r="F170" s="205"/>
      <c r="G170" s="205"/>
    </row>
    <row r="171" spans="1:10" ht="16.149999999999999" customHeight="1" x14ac:dyDescent="0.25">
      <c r="A171" s="206" t="s">
        <v>46</v>
      </c>
      <c r="B171" s="388" t="s">
        <v>467</v>
      </c>
      <c r="C171" s="388"/>
      <c r="D171" s="388"/>
      <c r="E171" s="388"/>
      <c r="F171" s="388"/>
      <c r="G171" s="388"/>
    </row>
    <row r="172" spans="1:10" ht="55.5" customHeight="1" x14ac:dyDescent="0.25">
      <c r="A172" s="206" t="s">
        <v>118</v>
      </c>
      <c r="B172" s="398" t="s">
        <v>802</v>
      </c>
      <c r="C172" s="398"/>
      <c r="D172" s="398"/>
      <c r="E172" s="398"/>
      <c r="F172" s="398"/>
      <c r="G172" s="398"/>
    </row>
    <row r="173" spans="1:10" ht="35.450000000000003" customHeight="1" x14ac:dyDescent="0.25">
      <c r="A173" s="206" t="s">
        <v>47</v>
      </c>
      <c r="B173" s="388" t="s">
        <v>466</v>
      </c>
      <c r="C173" s="388"/>
      <c r="D173" s="388"/>
      <c r="E173" s="388"/>
      <c r="F173" s="388"/>
      <c r="G173" s="388"/>
    </row>
    <row r="174" spans="1:10" x14ac:dyDescent="0.25">
      <c r="A174" s="206"/>
      <c r="B174" s="196"/>
      <c r="C174" s="196"/>
      <c r="D174" s="196"/>
      <c r="E174" s="196"/>
      <c r="F174" s="196"/>
      <c r="G174" s="196"/>
    </row>
    <row r="175" spans="1:10" s="202" customFormat="1" ht="13.15" customHeight="1" x14ac:dyDescent="0.25">
      <c r="A175" s="399" t="s">
        <v>48</v>
      </c>
      <c r="B175" s="399"/>
      <c r="C175" s="399"/>
      <c r="D175" s="399"/>
      <c r="E175" s="399"/>
      <c r="F175" s="399"/>
      <c r="G175" s="399"/>
      <c r="H175" s="1"/>
      <c r="I175" s="1"/>
      <c r="J175" s="1"/>
    </row>
    <row r="176" spans="1:10" s="202" customFormat="1" ht="9" customHeight="1" x14ac:dyDescent="0.25">
      <c r="A176" s="196"/>
      <c r="B176" s="197"/>
      <c r="C176" s="205"/>
      <c r="D176" s="205"/>
      <c r="E176" s="205"/>
      <c r="F176" s="205"/>
      <c r="G176" s="205"/>
      <c r="H176" s="1"/>
      <c r="I176" s="1"/>
      <c r="J176" s="1"/>
    </row>
    <row r="177" spans="1:10" s="202" customFormat="1" ht="28.9" customHeight="1" x14ac:dyDescent="0.25">
      <c r="A177" s="391" t="s">
        <v>49</v>
      </c>
      <c r="B177" s="391" t="s">
        <v>11</v>
      </c>
      <c r="C177" s="199" t="s">
        <v>50</v>
      </c>
      <c r="D177" s="199" t="s">
        <v>15</v>
      </c>
      <c r="E177" s="393" t="s">
        <v>51</v>
      </c>
      <c r="F177" s="394"/>
      <c r="G177" s="395"/>
      <c r="H177" s="1"/>
      <c r="I177" s="1"/>
      <c r="J177" s="1"/>
    </row>
    <row r="178" spans="1:10" s="202" customFormat="1" ht="15" customHeight="1" x14ac:dyDescent="0.25">
      <c r="A178" s="392"/>
      <c r="B178" s="392"/>
      <c r="C178" s="322" t="s">
        <v>133</v>
      </c>
      <c r="D178" s="322" t="s">
        <v>226</v>
      </c>
      <c r="E178" s="322" t="s">
        <v>404</v>
      </c>
      <c r="F178" s="324" t="s">
        <v>605</v>
      </c>
      <c r="G178" s="324" t="s">
        <v>674</v>
      </c>
      <c r="H178" s="1"/>
      <c r="I178" s="1"/>
      <c r="J178" s="1"/>
    </row>
    <row r="179" spans="1:10" s="202" customFormat="1" ht="33.6" customHeight="1" x14ac:dyDescent="0.25">
      <c r="A179" s="7" t="s">
        <v>7</v>
      </c>
      <c r="B179" s="4" t="s">
        <v>52</v>
      </c>
      <c r="C179" s="10">
        <v>9639527</v>
      </c>
      <c r="D179" s="47">
        <v>677740</v>
      </c>
      <c r="E179" s="47">
        <v>2820494</v>
      </c>
      <c r="F179" s="47"/>
      <c r="G179" s="47"/>
      <c r="H179" s="1"/>
      <c r="I179" s="1"/>
      <c r="J179" s="1"/>
    </row>
    <row r="180" spans="1:10" s="276" customFormat="1" ht="33.6" customHeight="1" x14ac:dyDescent="0.25">
      <c r="A180" s="7" t="s">
        <v>650</v>
      </c>
      <c r="B180" s="4" t="s">
        <v>52</v>
      </c>
      <c r="C180" s="10"/>
      <c r="D180" s="47">
        <v>7343173</v>
      </c>
      <c r="E180" s="47">
        <v>1031355</v>
      </c>
      <c r="F180" s="47"/>
      <c r="G180" s="47"/>
      <c r="H180" s="1"/>
      <c r="I180" s="1"/>
      <c r="J180" s="1"/>
    </row>
    <row r="181" spans="1:10" s="359" customFormat="1" ht="33.6" customHeight="1" x14ac:dyDescent="0.25">
      <c r="A181" s="48" t="s">
        <v>651</v>
      </c>
      <c r="B181" s="4"/>
      <c r="C181" s="10"/>
      <c r="D181" s="47"/>
      <c r="E181" s="47">
        <v>2997371</v>
      </c>
      <c r="F181" s="47"/>
      <c r="G181" s="47"/>
      <c r="H181" s="1"/>
      <c r="I181" s="1"/>
      <c r="J181" s="1"/>
    </row>
    <row r="182" spans="1:10" s="202" customFormat="1" ht="22.15" customHeight="1" x14ac:dyDescent="0.25">
      <c r="A182" s="12" t="s">
        <v>8</v>
      </c>
      <c r="B182" s="4" t="s">
        <v>52</v>
      </c>
      <c r="C182" s="10">
        <v>3149875</v>
      </c>
      <c r="D182" s="10">
        <v>2612051</v>
      </c>
      <c r="E182" s="47">
        <v>1954830</v>
      </c>
      <c r="F182" s="10">
        <v>509191</v>
      </c>
      <c r="G182" s="10">
        <v>553683</v>
      </c>
      <c r="H182" s="1"/>
      <c r="I182" s="1"/>
      <c r="J182" s="1"/>
    </row>
    <row r="183" spans="1:10" s="202" customFormat="1" ht="24.6" customHeight="1" x14ac:dyDescent="0.25">
      <c r="A183" s="11" t="s">
        <v>53</v>
      </c>
      <c r="B183" s="199" t="s">
        <v>52</v>
      </c>
      <c r="C183" s="9">
        <f>SUM(C179:C182)</f>
        <v>12789402</v>
      </c>
      <c r="D183" s="9">
        <f t="shared" ref="D183:G183" si="2">SUM(D179:D182)</f>
        <v>10632964</v>
      </c>
      <c r="E183" s="9">
        <f t="shared" si="2"/>
        <v>8804050</v>
      </c>
      <c r="F183" s="9">
        <f t="shared" si="2"/>
        <v>509191</v>
      </c>
      <c r="G183" s="9">
        <f t="shared" si="2"/>
        <v>553683</v>
      </c>
      <c r="H183" s="1"/>
      <c r="I183" s="1"/>
      <c r="J183" s="1"/>
    </row>
    <row r="184" spans="1:10" s="202" customFormat="1" ht="12.75" x14ac:dyDescent="0.25">
      <c r="A184" s="16"/>
      <c r="B184" s="38"/>
      <c r="C184" s="201"/>
      <c r="D184" s="201"/>
      <c r="E184" s="201"/>
      <c r="F184" s="201"/>
      <c r="G184" s="201"/>
      <c r="H184" s="1"/>
      <c r="I184" s="1"/>
      <c r="J184" s="1"/>
    </row>
    <row r="185" spans="1:10" s="202" customFormat="1" ht="29.45" customHeight="1" x14ac:dyDescent="0.25">
      <c r="A185" s="16" t="s">
        <v>57</v>
      </c>
      <c r="B185" s="387" t="s">
        <v>70</v>
      </c>
      <c r="C185" s="387"/>
      <c r="D185" s="387"/>
      <c r="E185" s="387"/>
      <c r="F185" s="387"/>
      <c r="G185" s="387"/>
      <c r="H185" s="1"/>
      <c r="I185" s="1"/>
      <c r="J185" s="1"/>
    </row>
    <row r="186" spans="1:10" s="202" customFormat="1" ht="13.9" customHeight="1" x14ac:dyDescent="0.25">
      <c r="A186" s="16" t="s">
        <v>58</v>
      </c>
      <c r="B186" s="386"/>
      <c r="C186" s="386"/>
      <c r="D186" s="386"/>
      <c r="E186" s="201"/>
      <c r="F186" s="201"/>
      <c r="G186" s="201"/>
      <c r="H186" s="1"/>
      <c r="I186" s="1"/>
      <c r="J186" s="1"/>
    </row>
    <row r="187" spans="1:10" s="202" customFormat="1" ht="21.6" customHeight="1" x14ac:dyDescent="0.25">
      <c r="A187" s="16" t="s">
        <v>44</v>
      </c>
      <c r="B187" s="388" t="s">
        <v>81</v>
      </c>
      <c r="C187" s="388"/>
      <c r="D187" s="388"/>
      <c r="E187" s="388"/>
      <c r="F187" s="388"/>
      <c r="G187" s="388"/>
      <c r="H187" s="1"/>
      <c r="I187" s="1"/>
      <c r="J187" s="1"/>
    </row>
    <row r="188" spans="1:10" s="202" customFormat="1" ht="12.75" x14ac:dyDescent="0.25">
      <c r="A188" s="16" t="s">
        <v>55</v>
      </c>
      <c r="B188" s="197" t="s">
        <v>115</v>
      </c>
      <c r="C188" s="201"/>
      <c r="D188" s="201"/>
      <c r="E188" s="201"/>
      <c r="F188" s="201"/>
      <c r="G188" s="201"/>
      <c r="H188" s="1"/>
      <c r="I188" s="1"/>
      <c r="J188" s="1"/>
    </row>
    <row r="189" spans="1:10" s="202" customFormat="1" ht="31.9" customHeight="1" x14ac:dyDescent="0.25">
      <c r="A189" s="206" t="s">
        <v>59</v>
      </c>
      <c r="B189" s="388" t="s">
        <v>466</v>
      </c>
      <c r="C189" s="388"/>
      <c r="D189" s="388"/>
      <c r="E189" s="388"/>
      <c r="F189" s="388"/>
      <c r="G189" s="388"/>
      <c r="H189" s="1"/>
      <c r="I189" s="1"/>
      <c r="J189" s="1"/>
    </row>
    <row r="190" spans="1:10" s="202" customFormat="1" ht="11.45" customHeight="1" x14ac:dyDescent="0.25">
      <c r="A190" s="206"/>
      <c r="B190" s="196"/>
      <c r="C190" s="196"/>
      <c r="D190" s="196"/>
      <c r="E190" s="196"/>
      <c r="F190" s="196"/>
      <c r="G190" s="196"/>
      <c r="H190" s="1"/>
      <c r="I190" s="1"/>
      <c r="J190" s="1"/>
    </row>
    <row r="191" spans="1:10" s="202" customFormat="1" ht="14.45" customHeight="1" x14ac:dyDescent="0.25">
      <c r="A191" s="389" t="s">
        <v>12</v>
      </c>
      <c r="B191" s="389"/>
      <c r="C191" s="389"/>
      <c r="D191" s="389"/>
      <c r="E191" s="389"/>
      <c r="F191" s="389"/>
      <c r="G191" s="389"/>
      <c r="H191" s="1"/>
      <c r="I191" s="1"/>
      <c r="J191" s="1"/>
    </row>
    <row r="192" spans="1:10" s="202" customFormat="1" ht="19.899999999999999" customHeight="1" x14ac:dyDescent="0.25">
      <c r="A192" s="391" t="s">
        <v>12</v>
      </c>
      <c r="B192" s="391" t="s">
        <v>11</v>
      </c>
      <c r="C192" s="199" t="s">
        <v>50</v>
      </c>
      <c r="D192" s="199" t="s">
        <v>15</v>
      </c>
      <c r="E192" s="393" t="s">
        <v>51</v>
      </c>
      <c r="F192" s="394"/>
      <c r="G192" s="395"/>
      <c r="H192" s="1"/>
      <c r="I192" s="1"/>
      <c r="J192" s="1"/>
    </row>
    <row r="193" spans="1:10" s="202" customFormat="1" ht="18.600000000000001" customHeight="1" x14ac:dyDescent="0.25">
      <c r="A193" s="392"/>
      <c r="B193" s="392"/>
      <c r="C193" s="322" t="s">
        <v>133</v>
      </c>
      <c r="D193" s="322" t="s">
        <v>226</v>
      </c>
      <c r="E193" s="322" t="s">
        <v>404</v>
      </c>
      <c r="F193" s="324" t="s">
        <v>605</v>
      </c>
      <c r="G193" s="324" t="s">
        <v>674</v>
      </c>
      <c r="H193" s="1"/>
      <c r="I193" s="1"/>
      <c r="J193" s="1"/>
    </row>
    <row r="194" spans="1:10" s="202" customFormat="1" ht="12.75" x14ac:dyDescent="0.25">
      <c r="A194" s="48" t="s">
        <v>248</v>
      </c>
      <c r="B194" s="49" t="s">
        <v>308</v>
      </c>
      <c r="C194" s="10">
        <v>20.8</v>
      </c>
      <c r="D194" s="230"/>
      <c r="E194" s="230"/>
      <c r="F194" s="10"/>
      <c r="G194" s="10"/>
      <c r="H194" s="1"/>
      <c r="I194" s="1"/>
      <c r="J194" s="1"/>
    </row>
    <row r="195" spans="1:10" s="202" customFormat="1" ht="12.75" x14ac:dyDescent="0.25">
      <c r="A195" s="48" t="s">
        <v>307</v>
      </c>
      <c r="B195" s="49" t="s">
        <v>308</v>
      </c>
      <c r="C195" s="10">
        <v>71</v>
      </c>
      <c r="D195" s="230"/>
      <c r="E195" s="230"/>
      <c r="F195" s="10"/>
      <c r="G195" s="10"/>
      <c r="H195" s="1"/>
      <c r="I195" s="1"/>
      <c r="J195" s="1"/>
    </row>
    <row r="196" spans="1:10" s="202" customFormat="1" ht="12.75" x14ac:dyDescent="0.25">
      <c r="A196" s="48" t="s">
        <v>543</v>
      </c>
      <c r="B196" s="49" t="s">
        <v>308</v>
      </c>
      <c r="C196" s="10">
        <v>16.899999999999999</v>
      </c>
      <c r="D196" s="230">
        <v>5.8</v>
      </c>
      <c r="E196" s="230"/>
      <c r="F196" s="10"/>
      <c r="G196" s="10"/>
      <c r="H196" s="1"/>
      <c r="I196" s="1"/>
      <c r="J196" s="1"/>
    </row>
    <row r="197" spans="1:10" s="202" customFormat="1" ht="12.75" x14ac:dyDescent="0.25">
      <c r="A197" s="48" t="s">
        <v>303</v>
      </c>
      <c r="B197" s="49" t="s">
        <v>308</v>
      </c>
      <c r="C197" s="10">
        <v>31.7</v>
      </c>
      <c r="D197" s="230"/>
      <c r="E197" s="230"/>
      <c r="F197" s="10"/>
      <c r="G197" s="10"/>
      <c r="H197" s="1"/>
      <c r="I197" s="1"/>
      <c r="J197" s="1"/>
    </row>
    <row r="198" spans="1:10" s="202" customFormat="1" ht="12.75" x14ac:dyDescent="0.25">
      <c r="A198" s="48" t="s">
        <v>306</v>
      </c>
      <c r="B198" s="49" t="s">
        <v>308</v>
      </c>
      <c r="C198" s="10">
        <v>38.6</v>
      </c>
      <c r="D198" s="230">
        <v>2.6</v>
      </c>
      <c r="E198" s="230">
        <v>4.2</v>
      </c>
      <c r="F198" s="10"/>
      <c r="G198" s="10"/>
      <c r="H198" s="1"/>
      <c r="I198" s="1"/>
      <c r="J198" s="1"/>
    </row>
    <row r="199" spans="1:10" s="202" customFormat="1" ht="12.75" x14ac:dyDescent="0.25">
      <c r="A199" s="48" t="s">
        <v>305</v>
      </c>
      <c r="B199" s="49" t="s">
        <v>308</v>
      </c>
      <c r="C199" s="10">
        <v>34.200000000000003</v>
      </c>
      <c r="D199" s="230">
        <v>28.3</v>
      </c>
      <c r="E199" s="230"/>
      <c r="F199" s="10"/>
      <c r="G199" s="10"/>
      <c r="H199" s="1"/>
      <c r="I199" s="1"/>
      <c r="J199" s="1"/>
    </row>
    <row r="200" spans="1:10" s="202" customFormat="1" ht="12.75" x14ac:dyDescent="0.25">
      <c r="A200" s="48" t="s">
        <v>304</v>
      </c>
      <c r="B200" s="49" t="s">
        <v>308</v>
      </c>
      <c r="C200" s="10">
        <v>11.2</v>
      </c>
      <c r="D200" s="230"/>
      <c r="E200" s="230"/>
      <c r="F200" s="10"/>
      <c r="G200" s="10"/>
      <c r="H200" s="1"/>
      <c r="I200" s="1"/>
      <c r="J200" s="1"/>
    </row>
    <row r="201" spans="1:10" s="202" customFormat="1" ht="12.75" x14ac:dyDescent="0.25">
      <c r="A201" s="48" t="s">
        <v>484</v>
      </c>
      <c r="B201" s="49" t="s">
        <v>308</v>
      </c>
      <c r="C201" s="10">
        <v>70.199999999999989</v>
      </c>
      <c r="D201" s="230"/>
      <c r="E201" s="230"/>
      <c r="F201" s="10"/>
      <c r="G201" s="10"/>
      <c r="H201" s="1"/>
      <c r="I201" s="1"/>
      <c r="J201" s="1"/>
    </row>
    <row r="202" spans="1:10" s="202" customFormat="1" ht="12.75" x14ac:dyDescent="0.25">
      <c r="A202" s="48" t="s">
        <v>485</v>
      </c>
      <c r="B202" s="49" t="s">
        <v>308</v>
      </c>
      <c r="C202" s="10">
        <v>51.1</v>
      </c>
      <c r="D202" s="230"/>
      <c r="E202" s="230"/>
      <c r="F202" s="10"/>
      <c r="G202" s="10"/>
      <c r="H202" s="1"/>
      <c r="I202" s="1"/>
      <c r="J202" s="1"/>
    </row>
    <row r="203" spans="1:10" s="202" customFormat="1" ht="12.75" x14ac:dyDescent="0.25">
      <c r="A203" s="48" t="s">
        <v>486</v>
      </c>
      <c r="B203" s="49" t="s">
        <v>308</v>
      </c>
      <c r="C203" s="10">
        <v>16.3</v>
      </c>
      <c r="D203" s="230"/>
      <c r="E203" s="230"/>
      <c r="F203" s="10"/>
      <c r="G203" s="10"/>
      <c r="H203" s="1"/>
      <c r="I203" s="1"/>
      <c r="J203" s="1"/>
    </row>
    <row r="204" spans="1:10" s="202" customFormat="1" ht="12.75" x14ac:dyDescent="0.25">
      <c r="A204" s="48" t="s">
        <v>492</v>
      </c>
      <c r="B204" s="49" t="s">
        <v>308</v>
      </c>
      <c r="C204" s="10">
        <v>43.2</v>
      </c>
      <c r="D204" s="230">
        <v>10.199999999999999</v>
      </c>
      <c r="E204" s="230"/>
      <c r="F204" s="10"/>
      <c r="G204" s="10"/>
      <c r="H204" s="1"/>
      <c r="I204" s="1"/>
      <c r="J204" s="1"/>
    </row>
    <row r="205" spans="1:10" s="202" customFormat="1" ht="12.75" x14ac:dyDescent="0.25">
      <c r="A205" s="48" t="s">
        <v>487</v>
      </c>
      <c r="B205" s="49" t="s">
        <v>308</v>
      </c>
      <c r="C205" s="10">
        <v>34</v>
      </c>
      <c r="D205" s="230"/>
      <c r="E205" s="230">
        <v>2.6</v>
      </c>
      <c r="F205" s="10"/>
      <c r="G205" s="10"/>
      <c r="H205" s="1"/>
      <c r="I205" s="1"/>
      <c r="J205" s="1"/>
    </row>
    <row r="206" spans="1:10" s="202" customFormat="1" ht="12.75" x14ac:dyDescent="0.25">
      <c r="A206" s="48" t="s">
        <v>488</v>
      </c>
      <c r="B206" s="49" t="s">
        <v>308</v>
      </c>
      <c r="C206" s="10">
        <v>18.5</v>
      </c>
      <c r="D206" s="230"/>
      <c r="E206" s="230"/>
      <c r="F206" s="10"/>
      <c r="G206" s="10"/>
      <c r="H206" s="1"/>
      <c r="I206" s="1"/>
      <c r="J206" s="1"/>
    </row>
    <row r="207" spans="1:10" s="202" customFormat="1" ht="12.75" x14ac:dyDescent="0.25">
      <c r="A207" s="48" t="s">
        <v>489</v>
      </c>
      <c r="B207" s="49" t="s">
        <v>308</v>
      </c>
      <c r="C207" s="10">
        <v>39.4</v>
      </c>
      <c r="D207" s="230"/>
      <c r="E207" s="230"/>
      <c r="F207" s="10"/>
      <c r="G207" s="10"/>
      <c r="H207" s="1"/>
      <c r="I207" s="1"/>
      <c r="J207" s="1"/>
    </row>
    <row r="208" spans="1:10" s="202" customFormat="1" ht="12.75" x14ac:dyDescent="0.25">
      <c r="A208" s="48" t="s">
        <v>490</v>
      </c>
      <c r="B208" s="49" t="s">
        <v>308</v>
      </c>
      <c r="C208" s="10">
        <v>67.900000000000006</v>
      </c>
      <c r="D208" s="230"/>
      <c r="E208" s="230"/>
      <c r="F208" s="10"/>
      <c r="G208" s="10"/>
      <c r="H208" s="1"/>
      <c r="I208" s="1"/>
      <c r="J208" s="1"/>
    </row>
    <row r="209" spans="1:10" s="202" customFormat="1" ht="12.75" x14ac:dyDescent="0.25">
      <c r="A209" s="48" t="s">
        <v>544</v>
      </c>
      <c r="B209" s="49" t="s">
        <v>308</v>
      </c>
      <c r="C209" s="10">
        <v>8.6199999999999992</v>
      </c>
      <c r="D209" s="230"/>
      <c r="E209" s="230"/>
      <c r="F209" s="10"/>
      <c r="G209" s="10"/>
      <c r="H209" s="1"/>
      <c r="I209" s="1"/>
      <c r="J209" s="1"/>
    </row>
    <row r="210" spans="1:10" s="202" customFormat="1" ht="9.6" customHeight="1" x14ac:dyDescent="0.25">
      <c r="A210" s="34"/>
      <c r="B210" s="35"/>
      <c r="C210" s="35"/>
      <c r="D210" s="35"/>
      <c r="E210" s="35"/>
      <c r="F210" s="35"/>
      <c r="G210" s="35"/>
      <c r="H210" s="1"/>
      <c r="I210" s="1"/>
      <c r="J210" s="1"/>
    </row>
    <row r="211" spans="1:10" s="202" customFormat="1" ht="12.75" x14ac:dyDescent="0.25">
      <c r="A211" s="399" t="s">
        <v>102</v>
      </c>
      <c r="B211" s="399"/>
      <c r="C211" s="399"/>
      <c r="D211" s="399"/>
      <c r="E211" s="399"/>
      <c r="F211" s="399"/>
      <c r="G211" s="399"/>
      <c r="H211" s="1"/>
      <c r="I211" s="1"/>
      <c r="J211" s="1"/>
    </row>
    <row r="212" spans="1:10" s="202" customFormat="1" ht="12.75" x14ac:dyDescent="0.25">
      <c r="A212" s="391" t="s">
        <v>60</v>
      </c>
      <c r="B212" s="391" t="s">
        <v>11</v>
      </c>
      <c r="C212" s="199" t="s">
        <v>50</v>
      </c>
      <c r="D212" s="199" t="s">
        <v>15</v>
      </c>
      <c r="E212" s="393" t="s">
        <v>51</v>
      </c>
      <c r="F212" s="394"/>
      <c r="G212" s="395"/>
      <c r="H212" s="1"/>
      <c r="I212" s="1"/>
      <c r="J212" s="1"/>
    </row>
    <row r="213" spans="1:10" s="202" customFormat="1" ht="12.75" x14ac:dyDescent="0.25">
      <c r="A213" s="392"/>
      <c r="B213" s="392"/>
      <c r="C213" s="322" t="s">
        <v>133</v>
      </c>
      <c r="D213" s="322" t="s">
        <v>226</v>
      </c>
      <c r="E213" s="322" t="s">
        <v>404</v>
      </c>
      <c r="F213" s="324" t="s">
        <v>605</v>
      </c>
      <c r="G213" s="324" t="s">
        <v>674</v>
      </c>
      <c r="H213" s="1"/>
      <c r="I213" s="1"/>
      <c r="J213" s="1"/>
    </row>
    <row r="214" spans="1:10" s="202" customFormat="1" ht="12.75" x14ac:dyDescent="0.25">
      <c r="A214" s="48" t="s">
        <v>248</v>
      </c>
      <c r="B214" s="49" t="s">
        <v>52</v>
      </c>
      <c r="C214" s="10">
        <v>617301</v>
      </c>
      <c r="D214" s="229"/>
      <c r="E214" s="229">
        <v>178315</v>
      </c>
      <c r="F214" s="10"/>
      <c r="G214" s="10"/>
      <c r="H214" s="1"/>
      <c r="I214" s="1"/>
      <c r="J214" s="1"/>
    </row>
    <row r="215" spans="1:10" s="202" customFormat="1" ht="12.75" x14ac:dyDescent="0.25">
      <c r="A215" s="48" t="s">
        <v>307</v>
      </c>
      <c r="B215" s="49" t="s">
        <v>52</v>
      </c>
      <c r="C215" s="10">
        <v>1017753</v>
      </c>
      <c r="D215" s="229"/>
      <c r="E215" s="229">
        <v>154049</v>
      </c>
      <c r="F215" s="10"/>
      <c r="G215" s="10"/>
      <c r="H215" s="1"/>
      <c r="I215" s="1"/>
      <c r="J215" s="1"/>
    </row>
    <row r="216" spans="1:10" s="202" customFormat="1" ht="12.75" x14ac:dyDescent="0.25">
      <c r="A216" s="48" t="s">
        <v>543</v>
      </c>
      <c r="B216" s="49" t="s">
        <v>52</v>
      </c>
      <c r="C216" s="10">
        <v>430361</v>
      </c>
      <c r="D216" s="229">
        <v>90000</v>
      </c>
      <c r="E216" s="229">
        <v>498989</v>
      </c>
      <c r="F216" s="10"/>
      <c r="G216" s="10"/>
      <c r="H216" s="1"/>
      <c r="I216" s="1"/>
      <c r="J216" s="1"/>
    </row>
    <row r="217" spans="1:10" s="202" customFormat="1" ht="12.75" x14ac:dyDescent="0.25">
      <c r="A217" s="48" t="s">
        <v>303</v>
      </c>
      <c r="B217" s="49" t="s">
        <v>52</v>
      </c>
      <c r="C217" s="10">
        <v>651862</v>
      </c>
      <c r="D217" s="229"/>
      <c r="E217" s="229">
        <v>84012</v>
      </c>
      <c r="F217" s="10"/>
      <c r="G217" s="10"/>
      <c r="H217" s="1"/>
      <c r="I217" s="1"/>
      <c r="J217" s="1"/>
    </row>
    <row r="218" spans="1:10" s="202" customFormat="1" ht="12.75" x14ac:dyDescent="0.25">
      <c r="A218" s="48" t="s">
        <v>306</v>
      </c>
      <c r="B218" s="49" t="s">
        <v>52</v>
      </c>
      <c r="C218" s="10">
        <v>461129</v>
      </c>
      <c r="D218" s="229">
        <v>40000</v>
      </c>
      <c r="E218" s="229">
        <v>346700</v>
      </c>
      <c r="F218" s="10"/>
      <c r="G218" s="10"/>
      <c r="H218" s="1"/>
      <c r="I218" s="1"/>
      <c r="J218" s="1"/>
    </row>
    <row r="219" spans="1:10" s="202" customFormat="1" ht="12.75" x14ac:dyDescent="0.25">
      <c r="A219" s="48" t="s">
        <v>305</v>
      </c>
      <c r="B219" s="49" t="s">
        <v>52</v>
      </c>
      <c r="C219" s="10">
        <v>318892</v>
      </c>
      <c r="D219" s="229">
        <v>210000</v>
      </c>
      <c r="E219" s="229">
        <v>202461</v>
      </c>
      <c r="F219" s="10"/>
      <c r="G219" s="10"/>
      <c r="H219" s="1"/>
      <c r="I219" s="1"/>
      <c r="J219" s="1"/>
    </row>
    <row r="220" spans="1:10" s="202" customFormat="1" ht="12.75" x14ac:dyDescent="0.25">
      <c r="A220" s="48" t="s">
        <v>304</v>
      </c>
      <c r="B220" s="49" t="s">
        <v>52</v>
      </c>
      <c r="C220" s="10">
        <v>151526</v>
      </c>
      <c r="D220" s="229"/>
      <c r="E220" s="229"/>
      <c r="F220" s="10"/>
      <c r="G220" s="10"/>
      <c r="H220" s="1"/>
      <c r="I220" s="1"/>
      <c r="J220" s="1"/>
    </row>
    <row r="221" spans="1:10" s="202" customFormat="1" ht="12.75" x14ac:dyDescent="0.25">
      <c r="A221" s="48" t="s">
        <v>484</v>
      </c>
      <c r="B221" s="49" t="s">
        <v>52</v>
      </c>
      <c r="C221" s="10">
        <v>892975</v>
      </c>
      <c r="D221" s="229"/>
      <c r="E221" s="229"/>
      <c r="F221" s="10"/>
      <c r="G221" s="10"/>
      <c r="H221" s="1"/>
      <c r="I221" s="1"/>
      <c r="J221" s="1"/>
    </row>
    <row r="222" spans="1:10" s="202" customFormat="1" ht="12.75" x14ac:dyDescent="0.25">
      <c r="A222" s="48" t="s">
        <v>485</v>
      </c>
      <c r="B222" s="49" t="s">
        <v>52</v>
      </c>
      <c r="C222" s="10">
        <v>939778</v>
      </c>
      <c r="D222" s="229"/>
      <c r="E222" s="229">
        <v>67081</v>
      </c>
      <c r="F222" s="10"/>
      <c r="G222" s="10"/>
      <c r="H222" s="1"/>
      <c r="I222" s="1"/>
      <c r="J222" s="1"/>
    </row>
    <row r="223" spans="1:10" s="202" customFormat="1" ht="12.75" x14ac:dyDescent="0.25">
      <c r="A223" s="48" t="s">
        <v>486</v>
      </c>
      <c r="B223" s="49" t="s">
        <v>52</v>
      </c>
      <c r="C223" s="10">
        <v>240754</v>
      </c>
      <c r="D223" s="229"/>
      <c r="E223" s="229">
        <v>363589</v>
      </c>
      <c r="F223" s="10"/>
      <c r="G223" s="10"/>
      <c r="H223" s="1"/>
      <c r="I223" s="1"/>
      <c r="J223" s="1"/>
    </row>
    <row r="224" spans="1:10" s="202" customFormat="1" ht="12.75" x14ac:dyDescent="0.25">
      <c r="A224" s="48" t="s">
        <v>492</v>
      </c>
      <c r="B224" s="49" t="s">
        <v>52</v>
      </c>
      <c r="C224" s="10">
        <v>893187</v>
      </c>
      <c r="D224" s="229">
        <v>337740</v>
      </c>
      <c r="E224" s="229"/>
      <c r="F224" s="10"/>
      <c r="G224" s="10"/>
      <c r="H224" s="1"/>
      <c r="I224" s="1"/>
      <c r="J224" s="1"/>
    </row>
    <row r="225" spans="1:10" s="202" customFormat="1" ht="12.75" x14ac:dyDescent="0.25">
      <c r="A225" s="48" t="s">
        <v>487</v>
      </c>
      <c r="B225" s="49" t="s">
        <v>52</v>
      </c>
      <c r="C225" s="10">
        <v>511308</v>
      </c>
      <c r="D225" s="331"/>
      <c r="E225" s="229">
        <v>43725</v>
      </c>
      <c r="F225" s="10"/>
      <c r="G225" s="10"/>
      <c r="H225" s="1"/>
      <c r="I225" s="1"/>
      <c r="J225" s="1"/>
    </row>
    <row r="226" spans="1:10" s="202" customFormat="1" ht="12.75" x14ac:dyDescent="0.25">
      <c r="A226" s="48" t="s">
        <v>488</v>
      </c>
      <c r="B226" s="49" t="s">
        <v>52</v>
      </c>
      <c r="C226" s="10">
        <v>418640</v>
      </c>
      <c r="D226" s="229"/>
      <c r="E226" s="229"/>
      <c r="F226" s="10"/>
      <c r="G226" s="10"/>
      <c r="H226" s="1"/>
      <c r="I226" s="1"/>
      <c r="J226" s="1"/>
    </row>
    <row r="227" spans="1:10" s="202" customFormat="1" ht="12.75" x14ac:dyDescent="0.25">
      <c r="A227" s="48" t="s">
        <v>489</v>
      </c>
      <c r="B227" s="49" t="s">
        <v>52</v>
      </c>
      <c r="C227" s="10">
        <v>727875</v>
      </c>
      <c r="D227" s="229"/>
      <c r="E227" s="229">
        <v>194342</v>
      </c>
      <c r="F227" s="10"/>
      <c r="G227" s="10"/>
      <c r="H227" s="1"/>
      <c r="I227" s="1"/>
      <c r="J227" s="1"/>
    </row>
    <row r="228" spans="1:10" s="202" customFormat="1" ht="12.75" x14ac:dyDescent="0.25">
      <c r="A228" s="48" t="s">
        <v>490</v>
      </c>
      <c r="B228" s="49" t="s">
        <v>52</v>
      </c>
      <c r="C228" s="10">
        <v>879005</v>
      </c>
      <c r="D228" s="229"/>
      <c r="E228" s="229">
        <v>87231</v>
      </c>
      <c r="F228" s="10"/>
      <c r="G228" s="10"/>
      <c r="H228" s="1"/>
      <c r="I228" s="1"/>
      <c r="J228" s="1"/>
    </row>
    <row r="229" spans="1:10" s="202" customFormat="1" ht="12.75" x14ac:dyDescent="0.25">
      <c r="A229" s="48" t="s">
        <v>544</v>
      </c>
      <c r="B229" s="49" t="s">
        <v>52</v>
      </c>
      <c r="C229" s="10">
        <v>497181</v>
      </c>
      <c r="D229" s="229"/>
      <c r="E229" s="229"/>
      <c r="F229" s="10"/>
      <c r="G229" s="10"/>
      <c r="H229" s="1"/>
      <c r="I229" s="1"/>
      <c r="J229" s="1"/>
    </row>
    <row r="230" spans="1:10" s="359" customFormat="1" ht="12.75" x14ac:dyDescent="0.25">
      <c r="A230" s="48" t="s">
        <v>803</v>
      </c>
      <c r="B230" s="49" t="s">
        <v>52</v>
      </c>
      <c r="C230" s="10"/>
      <c r="D230" s="229"/>
      <c r="E230" s="229">
        <v>600000</v>
      </c>
      <c r="F230" s="10"/>
      <c r="G230" s="10"/>
      <c r="H230" s="1"/>
      <c r="I230" s="1"/>
      <c r="J230" s="1"/>
    </row>
    <row r="231" spans="1:10" s="202" customFormat="1" ht="12.75" x14ac:dyDescent="0.25">
      <c r="A231" s="11" t="s">
        <v>61</v>
      </c>
      <c r="B231" s="199" t="s">
        <v>52</v>
      </c>
      <c r="C231" s="46">
        <f>SUM(C214:C229)</f>
        <v>9649527</v>
      </c>
      <c r="D231" s="46">
        <f t="shared" ref="D231:G231" si="3">SUM(D214:D229)</f>
        <v>677740</v>
      </c>
      <c r="E231" s="46">
        <f>SUM(E214:E230)</f>
        <v>2820494</v>
      </c>
      <c r="F231" s="46">
        <f t="shared" si="3"/>
        <v>0</v>
      </c>
      <c r="G231" s="46">
        <f t="shared" si="3"/>
        <v>0</v>
      </c>
    </row>
    <row r="232" spans="1:10" s="202" customFormat="1" ht="12.75" x14ac:dyDescent="0.25">
      <c r="A232" s="16"/>
      <c r="B232" s="38"/>
      <c r="C232" s="204"/>
      <c r="D232" s="204"/>
      <c r="E232" s="204"/>
      <c r="F232" s="204"/>
      <c r="G232" s="204"/>
    </row>
    <row r="233" spans="1:10" s="276" customFormat="1" ht="29.45" customHeight="1" x14ac:dyDescent="0.25">
      <c r="A233" s="16" t="s">
        <v>57</v>
      </c>
      <c r="B233" s="387" t="s">
        <v>652</v>
      </c>
      <c r="C233" s="387"/>
      <c r="D233" s="387"/>
      <c r="E233" s="387"/>
      <c r="F233" s="387"/>
      <c r="G233" s="387"/>
      <c r="H233" s="1"/>
      <c r="I233" s="1"/>
      <c r="J233" s="1"/>
    </row>
    <row r="234" spans="1:10" s="276" customFormat="1" ht="13.9" customHeight="1" x14ac:dyDescent="0.25">
      <c r="A234" s="16" t="s">
        <v>58</v>
      </c>
      <c r="B234" s="386"/>
      <c r="C234" s="386"/>
      <c r="D234" s="386"/>
      <c r="E234" s="275"/>
      <c r="F234" s="275"/>
      <c r="G234" s="275"/>
      <c r="H234" s="1"/>
      <c r="I234" s="1"/>
      <c r="J234" s="1"/>
    </row>
    <row r="235" spans="1:10" s="276" customFormat="1" ht="21.6" customHeight="1" x14ac:dyDescent="0.25">
      <c r="A235" s="16" t="s">
        <v>44</v>
      </c>
      <c r="B235" s="388" t="s">
        <v>81</v>
      </c>
      <c r="C235" s="388"/>
      <c r="D235" s="388"/>
      <c r="E235" s="388"/>
      <c r="F235" s="388"/>
      <c r="G235" s="388"/>
      <c r="H235" s="1"/>
      <c r="I235" s="1"/>
      <c r="J235" s="1"/>
    </row>
    <row r="236" spans="1:10" s="276" customFormat="1" ht="12.75" x14ac:dyDescent="0.25">
      <c r="A236" s="16" t="s">
        <v>55</v>
      </c>
      <c r="B236" s="270" t="s">
        <v>115</v>
      </c>
      <c r="C236" s="275"/>
      <c r="D236" s="275"/>
      <c r="E236" s="275"/>
      <c r="F236" s="275"/>
      <c r="G236" s="275"/>
      <c r="H236" s="1"/>
      <c r="I236" s="1"/>
      <c r="J236" s="1"/>
    </row>
    <row r="237" spans="1:10" s="276" customFormat="1" ht="31.9" customHeight="1" x14ac:dyDescent="0.25">
      <c r="A237" s="282" t="s">
        <v>59</v>
      </c>
      <c r="B237" s="388" t="s">
        <v>466</v>
      </c>
      <c r="C237" s="388"/>
      <c r="D237" s="388"/>
      <c r="E237" s="388"/>
      <c r="F237" s="388"/>
      <c r="G237" s="388"/>
      <c r="H237" s="1"/>
      <c r="I237" s="1"/>
      <c r="J237" s="1"/>
    </row>
    <row r="238" spans="1:10" s="276" customFormat="1" ht="13.5" customHeight="1" x14ac:dyDescent="0.25">
      <c r="A238" s="16"/>
      <c r="B238" s="284"/>
      <c r="C238" s="280"/>
      <c r="D238" s="280"/>
      <c r="E238" s="280"/>
      <c r="F238" s="280"/>
      <c r="G238" s="280"/>
    </row>
    <row r="239" spans="1:10" s="276" customFormat="1" ht="14.45" customHeight="1" x14ac:dyDescent="0.25">
      <c r="A239" s="389" t="s">
        <v>12</v>
      </c>
      <c r="B239" s="389"/>
      <c r="C239" s="389"/>
      <c r="D239" s="389"/>
      <c r="E239" s="389"/>
      <c r="F239" s="389"/>
      <c r="G239" s="389"/>
      <c r="H239" s="1"/>
      <c r="I239" s="1"/>
      <c r="J239" s="1"/>
    </row>
    <row r="240" spans="1:10" s="276" customFormat="1" ht="19.899999999999999" customHeight="1" x14ac:dyDescent="0.25">
      <c r="A240" s="391" t="s">
        <v>12</v>
      </c>
      <c r="B240" s="391" t="s">
        <v>11</v>
      </c>
      <c r="C240" s="271" t="s">
        <v>50</v>
      </c>
      <c r="D240" s="271" t="s">
        <v>15</v>
      </c>
      <c r="E240" s="393" t="s">
        <v>51</v>
      </c>
      <c r="F240" s="394"/>
      <c r="G240" s="395"/>
      <c r="H240" s="1"/>
      <c r="I240" s="1"/>
      <c r="J240" s="1"/>
    </row>
    <row r="241" spans="1:10" s="276" customFormat="1" ht="18.600000000000001" customHeight="1" x14ac:dyDescent="0.25">
      <c r="A241" s="392"/>
      <c r="B241" s="392"/>
      <c r="C241" s="322" t="s">
        <v>133</v>
      </c>
      <c r="D241" s="322" t="s">
        <v>226</v>
      </c>
      <c r="E241" s="322" t="s">
        <v>404</v>
      </c>
      <c r="F241" s="324" t="s">
        <v>605</v>
      </c>
      <c r="G241" s="324" t="s">
        <v>674</v>
      </c>
      <c r="H241" s="1"/>
      <c r="I241" s="1"/>
      <c r="J241" s="1"/>
    </row>
    <row r="242" spans="1:10" s="276" customFormat="1" ht="12.75" x14ac:dyDescent="0.25">
      <c r="A242" s="48" t="s">
        <v>248</v>
      </c>
      <c r="B242" s="49" t="s">
        <v>308</v>
      </c>
      <c r="C242" s="10"/>
      <c r="D242" s="230">
        <v>3.9</v>
      </c>
      <c r="E242" s="230"/>
      <c r="F242" s="10"/>
      <c r="G242" s="10"/>
      <c r="H242" s="1"/>
      <c r="I242" s="1"/>
      <c r="J242" s="1"/>
    </row>
    <row r="243" spans="1:10" s="276" customFormat="1" ht="12.75" x14ac:dyDescent="0.25">
      <c r="A243" s="48" t="s">
        <v>307</v>
      </c>
      <c r="B243" s="49" t="s">
        <v>308</v>
      </c>
      <c r="C243" s="10"/>
      <c r="D243" s="230">
        <v>40.5</v>
      </c>
      <c r="E243" s="230"/>
      <c r="F243" s="10"/>
      <c r="G243" s="10"/>
      <c r="H243" s="1"/>
      <c r="I243" s="1"/>
      <c r="J243" s="1"/>
    </row>
    <row r="244" spans="1:10" s="276" customFormat="1" ht="12.75" x14ac:dyDescent="0.25">
      <c r="A244" s="48" t="s">
        <v>543</v>
      </c>
      <c r="B244" s="49" t="s">
        <v>308</v>
      </c>
      <c r="C244" s="10"/>
      <c r="D244" s="230">
        <v>41.8</v>
      </c>
      <c r="E244" s="230"/>
      <c r="F244" s="10"/>
      <c r="G244" s="10"/>
      <c r="H244" s="1"/>
      <c r="I244" s="1"/>
      <c r="J244" s="1"/>
    </row>
    <row r="245" spans="1:10" s="276" customFormat="1" ht="12.75" x14ac:dyDescent="0.25">
      <c r="A245" s="48" t="s">
        <v>306</v>
      </c>
      <c r="B245" s="49" t="s">
        <v>308</v>
      </c>
      <c r="C245" s="10"/>
      <c r="D245" s="230">
        <v>38.799999999999997</v>
      </c>
      <c r="E245" s="230"/>
      <c r="F245" s="10"/>
      <c r="G245" s="10"/>
      <c r="H245" s="1"/>
      <c r="I245" s="1"/>
      <c r="J245" s="1"/>
    </row>
    <row r="246" spans="1:10" s="276" customFormat="1" ht="12.75" x14ac:dyDescent="0.25">
      <c r="A246" s="48" t="s">
        <v>305</v>
      </c>
      <c r="B246" s="49" t="s">
        <v>308</v>
      </c>
      <c r="C246" s="10"/>
      <c r="D246" s="230">
        <f>58.5+28.3+4</f>
        <v>90.8</v>
      </c>
      <c r="E246" s="230"/>
      <c r="F246" s="10"/>
      <c r="G246" s="10"/>
      <c r="H246" s="1"/>
      <c r="I246" s="1"/>
      <c r="J246" s="1"/>
    </row>
    <row r="247" spans="1:10" s="276" customFormat="1" ht="12.75" x14ac:dyDescent="0.25">
      <c r="A247" s="48" t="s">
        <v>484</v>
      </c>
      <c r="B247" s="49" t="s">
        <v>308</v>
      </c>
      <c r="C247" s="10"/>
      <c r="D247" s="230">
        <f>22.9+5.6+5.4</f>
        <v>33.9</v>
      </c>
      <c r="E247" s="230"/>
      <c r="F247" s="10"/>
      <c r="G247" s="10"/>
      <c r="H247" s="1"/>
      <c r="I247" s="1"/>
      <c r="J247" s="1"/>
    </row>
    <row r="248" spans="1:10" s="276" customFormat="1" ht="12.75" x14ac:dyDescent="0.25">
      <c r="A248" s="48" t="s">
        <v>485</v>
      </c>
      <c r="B248" s="49" t="s">
        <v>308</v>
      </c>
      <c r="C248" s="10"/>
      <c r="D248" s="230">
        <v>27.9</v>
      </c>
      <c r="E248" s="230"/>
      <c r="F248" s="10"/>
      <c r="G248" s="10"/>
      <c r="H248" s="1"/>
      <c r="I248" s="1"/>
      <c r="J248" s="1"/>
    </row>
    <row r="249" spans="1:10" s="291" customFormat="1" ht="12.75" x14ac:dyDescent="0.25">
      <c r="A249" s="48" t="s">
        <v>303</v>
      </c>
      <c r="B249" s="49" t="s">
        <v>308</v>
      </c>
      <c r="C249" s="10"/>
      <c r="D249" s="230">
        <v>5.6</v>
      </c>
      <c r="E249" s="230"/>
      <c r="F249" s="10"/>
      <c r="G249" s="10"/>
      <c r="H249" s="1"/>
      <c r="I249" s="1"/>
      <c r="J249" s="1"/>
    </row>
    <row r="250" spans="1:10" s="276" customFormat="1" ht="12.75" x14ac:dyDescent="0.25">
      <c r="A250" s="48" t="s">
        <v>486</v>
      </c>
      <c r="B250" s="49" t="s">
        <v>308</v>
      </c>
      <c r="C250" s="10"/>
      <c r="D250" s="230">
        <v>36.4</v>
      </c>
      <c r="E250" s="230"/>
      <c r="F250" s="10"/>
      <c r="G250" s="10"/>
      <c r="H250" s="1"/>
      <c r="I250" s="1"/>
      <c r="J250" s="1"/>
    </row>
    <row r="251" spans="1:10" s="276" customFormat="1" ht="12.75" x14ac:dyDescent="0.25">
      <c r="A251" s="48" t="s">
        <v>492</v>
      </c>
      <c r="B251" s="49" t="s">
        <v>308</v>
      </c>
      <c r="C251" s="10"/>
      <c r="D251" s="230">
        <v>18.3</v>
      </c>
      <c r="E251" s="230"/>
      <c r="F251" s="10"/>
      <c r="G251" s="10"/>
      <c r="H251" s="1"/>
      <c r="I251" s="1"/>
      <c r="J251" s="1"/>
    </row>
    <row r="252" spans="1:10" s="276" customFormat="1" ht="12.75" x14ac:dyDescent="0.25">
      <c r="A252" s="48" t="s">
        <v>487</v>
      </c>
      <c r="B252" s="49" t="s">
        <v>308</v>
      </c>
      <c r="C252" s="10"/>
      <c r="D252" s="230">
        <f>36.3+3.9+11.2</f>
        <v>51.399999999999991</v>
      </c>
      <c r="E252" s="230"/>
      <c r="F252" s="10"/>
      <c r="G252" s="10"/>
      <c r="H252" s="1"/>
      <c r="I252" s="1"/>
      <c r="J252" s="1"/>
    </row>
    <row r="253" spans="1:10" s="276" customFormat="1" ht="12.75" x14ac:dyDescent="0.25">
      <c r="A253" s="48" t="s">
        <v>488</v>
      </c>
      <c r="B253" s="49" t="s">
        <v>308</v>
      </c>
      <c r="C253" s="10"/>
      <c r="D253" s="230">
        <v>1.7</v>
      </c>
      <c r="E253" s="230"/>
      <c r="F253" s="10"/>
      <c r="G253" s="10"/>
      <c r="H253" s="1"/>
      <c r="I253" s="1"/>
      <c r="J253" s="1"/>
    </row>
    <row r="254" spans="1:10" s="276" customFormat="1" ht="12.75" x14ac:dyDescent="0.25">
      <c r="A254" s="48" t="s">
        <v>489</v>
      </c>
      <c r="B254" s="49" t="s">
        <v>308</v>
      </c>
      <c r="C254" s="10"/>
      <c r="D254" s="230">
        <v>14</v>
      </c>
      <c r="E254" s="230"/>
      <c r="F254" s="10"/>
      <c r="G254" s="10"/>
      <c r="H254" s="1"/>
      <c r="I254" s="1"/>
      <c r="J254" s="1"/>
    </row>
    <row r="255" spans="1:10" s="276" customFormat="1" ht="12.75" x14ac:dyDescent="0.25">
      <c r="A255" s="48" t="s">
        <v>490</v>
      </c>
      <c r="B255" s="49" t="s">
        <v>308</v>
      </c>
      <c r="C255" s="10"/>
      <c r="D255" s="230">
        <v>25</v>
      </c>
      <c r="E255" s="230"/>
      <c r="F255" s="10"/>
      <c r="G255" s="10"/>
      <c r="H255" s="1"/>
      <c r="I255" s="1"/>
      <c r="J255" s="1"/>
    </row>
    <row r="256" spans="1:10" s="276" customFormat="1" ht="12.75" hidden="1" x14ac:dyDescent="0.25">
      <c r="A256" s="48" t="s">
        <v>544</v>
      </c>
      <c r="B256" s="49" t="s">
        <v>308</v>
      </c>
      <c r="C256" s="10"/>
      <c r="D256" s="36"/>
      <c r="E256" s="230"/>
      <c r="F256" s="10"/>
      <c r="G256" s="10"/>
      <c r="H256" s="1"/>
      <c r="I256" s="1"/>
      <c r="J256" s="1"/>
    </row>
    <row r="257" spans="1:10" s="276" customFormat="1" ht="12.75" x14ac:dyDescent="0.25">
      <c r="A257" s="16"/>
      <c r="B257" s="284"/>
      <c r="C257" s="280"/>
      <c r="D257" s="280"/>
      <c r="E257" s="280"/>
      <c r="F257" s="280"/>
      <c r="G257" s="280"/>
    </row>
    <row r="258" spans="1:10" s="276" customFormat="1" ht="14.45" customHeight="1" x14ac:dyDescent="0.25">
      <c r="A258" s="389" t="s">
        <v>102</v>
      </c>
      <c r="B258" s="389"/>
      <c r="C258" s="389"/>
      <c r="D258" s="389"/>
      <c r="E258" s="389"/>
      <c r="F258" s="389"/>
      <c r="G258" s="389"/>
      <c r="H258" s="1"/>
      <c r="I258" s="1"/>
      <c r="J258" s="1"/>
    </row>
    <row r="259" spans="1:10" s="276" customFormat="1" ht="19.899999999999999" customHeight="1" x14ac:dyDescent="0.25">
      <c r="A259" s="391" t="s">
        <v>60</v>
      </c>
      <c r="B259" s="391" t="s">
        <v>11</v>
      </c>
      <c r="C259" s="271" t="s">
        <v>50</v>
      </c>
      <c r="D259" s="271" t="s">
        <v>15</v>
      </c>
      <c r="E259" s="393" t="s">
        <v>51</v>
      </c>
      <c r="F259" s="394"/>
      <c r="G259" s="395"/>
      <c r="H259" s="1"/>
      <c r="I259" s="1"/>
      <c r="J259" s="1"/>
    </row>
    <row r="260" spans="1:10" s="276" customFormat="1" ht="18.600000000000001" customHeight="1" x14ac:dyDescent="0.25">
      <c r="A260" s="392"/>
      <c r="B260" s="392"/>
      <c r="C260" s="322" t="s">
        <v>133</v>
      </c>
      <c r="D260" s="322" t="s">
        <v>226</v>
      </c>
      <c r="E260" s="322" t="s">
        <v>404</v>
      </c>
      <c r="F260" s="324" t="s">
        <v>605</v>
      </c>
      <c r="G260" s="324" t="s">
        <v>674</v>
      </c>
      <c r="H260" s="1"/>
      <c r="I260" s="1"/>
      <c r="J260" s="1"/>
    </row>
    <row r="261" spans="1:10" s="276" customFormat="1" ht="12.75" x14ac:dyDescent="0.25">
      <c r="A261" s="48" t="s">
        <v>248</v>
      </c>
      <c r="B261" s="49" t="s">
        <v>52</v>
      </c>
      <c r="C261" s="10"/>
      <c r="D261" s="229">
        <v>132512</v>
      </c>
      <c r="E261" s="236"/>
      <c r="F261" s="10"/>
      <c r="G261" s="10"/>
      <c r="H261" s="1"/>
      <c r="I261" s="1"/>
      <c r="J261" s="1"/>
    </row>
    <row r="262" spans="1:10" s="276" customFormat="1" ht="12.75" x14ac:dyDescent="0.25">
      <c r="A262" s="48" t="s">
        <v>307</v>
      </c>
      <c r="B262" s="49" t="s">
        <v>52</v>
      </c>
      <c r="C262" s="10"/>
      <c r="D262" s="229">
        <v>639079</v>
      </c>
      <c r="E262" s="236"/>
      <c r="F262" s="10"/>
      <c r="G262" s="10"/>
      <c r="H262" s="1"/>
      <c r="I262" s="1"/>
      <c r="J262" s="1"/>
    </row>
    <row r="263" spans="1:10" s="276" customFormat="1" ht="12.75" x14ac:dyDescent="0.25">
      <c r="A263" s="48" t="s">
        <v>543</v>
      </c>
      <c r="B263" s="49" t="s">
        <v>52</v>
      </c>
      <c r="C263" s="10"/>
      <c r="D263" s="229">
        <v>687436</v>
      </c>
      <c r="E263" s="236"/>
      <c r="F263" s="10"/>
      <c r="G263" s="10"/>
      <c r="H263" s="1"/>
      <c r="I263" s="1"/>
      <c r="J263" s="1"/>
    </row>
    <row r="264" spans="1:10" s="276" customFormat="1" ht="12.75" x14ac:dyDescent="0.25">
      <c r="A264" s="48" t="s">
        <v>306</v>
      </c>
      <c r="B264" s="49" t="s">
        <v>52</v>
      </c>
      <c r="C264" s="10"/>
      <c r="D264" s="229">
        <v>650988</v>
      </c>
      <c r="E264" s="236"/>
      <c r="F264" s="10"/>
      <c r="G264" s="10"/>
      <c r="H264" s="1"/>
      <c r="I264" s="1"/>
      <c r="J264" s="1"/>
    </row>
    <row r="265" spans="1:10" s="276" customFormat="1" ht="12.75" x14ac:dyDescent="0.25">
      <c r="A265" s="48" t="s">
        <v>305</v>
      </c>
      <c r="B265" s="49" t="s">
        <v>52</v>
      </c>
      <c r="C265" s="10"/>
      <c r="D265" s="229">
        <f>1307493+198851+499676</f>
        <v>2006020</v>
      </c>
      <c r="E265" s="236">
        <v>352650</v>
      </c>
      <c r="F265" s="10"/>
      <c r="G265" s="10"/>
      <c r="H265" s="1"/>
      <c r="I265" s="1"/>
      <c r="J265" s="1"/>
    </row>
    <row r="266" spans="1:10" s="276" customFormat="1" ht="12.75" x14ac:dyDescent="0.25">
      <c r="A266" s="48" t="s">
        <v>484</v>
      </c>
      <c r="B266" s="49" t="s">
        <v>52</v>
      </c>
      <c r="C266" s="10"/>
      <c r="D266" s="229">
        <f>280846+389236</f>
        <v>670082</v>
      </c>
      <c r="E266" s="236"/>
      <c r="F266" s="10"/>
      <c r="G266" s="10"/>
      <c r="H266" s="1"/>
      <c r="I266" s="1"/>
      <c r="J266" s="1"/>
    </row>
    <row r="267" spans="1:10" s="276" customFormat="1" ht="12.75" x14ac:dyDescent="0.25">
      <c r="A267" s="48" t="s">
        <v>485</v>
      </c>
      <c r="B267" s="49" t="s">
        <v>52</v>
      </c>
      <c r="C267" s="10"/>
      <c r="D267" s="229">
        <v>354007</v>
      </c>
      <c r="E267" s="236">
        <v>198206</v>
      </c>
      <c r="F267" s="10"/>
      <c r="G267" s="10"/>
      <c r="H267" s="1"/>
      <c r="I267" s="1"/>
      <c r="J267" s="1"/>
    </row>
    <row r="268" spans="1:10" s="291" customFormat="1" ht="12.75" x14ac:dyDescent="0.25">
      <c r="A268" s="48" t="s">
        <v>303</v>
      </c>
      <c r="B268" s="49" t="s">
        <v>52</v>
      </c>
      <c r="C268" s="10"/>
      <c r="D268" s="229">
        <v>123838</v>
      </c>
      <c r="E268" s="236">
        <v>61447</v>
      </c>
      <c r="F268" s="10"/>
      <c r="G268" s="10"/>
      <c r="H268" s="1"/>
      <c r="I268" s="1"/>
      <c r="J268" s="1"/>
    </row>
    <row r="269" spans="1:10" s="276" customFormat="1" ht="12.75" x14ac:dyDescent="0.25">
      <c r="A269" s="48" t="s">
        <v>486</v>
      </c>
      <c r="B269" s="49" t="s">
        <v>52</v>
      </c>
      <c r="C269" s="10"/>
      <c r="D269" s="229">
        <v>411235</v>
      </c>
      <c r="E269" s="236"/>
      <c r="F269" s="10"/>
      <c r="G269" s="10"/>
      <c r="H269" s="1"/>
      <c r="I269" s="1"/>
      <c r="J269" s="1"/>
    </row>
    <row r="270" spans="1:10" s="276" customFormat="1" ht="12.75" x14ac:dyDescent="0.25">
      <c r="A270" s="48" t="s">
        <v>492</v>
      </c>
      <c r="B270" s="49" t="s">
        <v>52</v>
      </c>
      <c r="C270" s="10"/>
      <c r="D270" s="229">
        <v>421302</v>
      </c>
      <c r="E270" s="236">
        <v>419052</v>
      </c>
      <c r="F270" s="10"/>
      <c r="G270" s="10"/>
      <c r="H270" s="1"/>
      <c r="I270" s="1"/>
      <c r="J270" s="1"/>
    </row>
    <row r="271" spans="1:10" s="276" customFormat="1" ht="12.75" x14ac:dyDescent="0.25">
      <c r="A271" s="48" t="s">
        <v>487</v>
      </c>
      <c r="B271" s="49" t="s">
        <v>52</v>
      </c>
      <c r="C271" s="10"/>
      <c r="D271" s="229">
        <f>75543+536417</f>
        <v>611960</v>
      </c>
      <c r="E271" s="236"/>
      <c r="F271" s="10"/>
      <c r="G271" s="10"/>
      <c r="H271" s="1"/>
      <c r="I271" s="1"/>
      <c r="J271" s="1"/>
    </row>
    <row r="272" spans="1:10" s="276" customFormat="1" ht="12.75" x14ac:dyDescent="0.25">
      <c r="A272" s="48" t="s">
        <v>488</v>
      </c>
      <c r="B272" s="49" t="s">
        <v>52</v>
      </c>
      <c r="C272" s="10"/>
      <c r="D272" s="229">
        <v>38490</v>
      </c>
      <c r="E272" s="236"/>
      <c r="F272" s="10"/>
      <c r="G272" s="10"/>
      <c r="H272" s="1"/>
      <c r="I272" s="1"/>
      <c r="J272" s="1"/>
    </row>
    <row r="273" spans="1:10" s="276" customFormat="1" ht="12.75" x14ac:dyDescent="0.25">
      <c r="A273" s="48" t="s">
        <v>489</v>
      </c>
      <c r="B273" s="49" t="s">
        <v>52</v>
      </c>
      <c r="C273" s="10"/>
      <c r="D273" s="229">
        <v>306365</v>
      </c>
      <c r="E273" s="236"/>
      <c r="F273" s="10"/>
      <c r="G273" s="10"/>
      <c r="H273" s="1"/>
      <c r="I273" s="1"/>
      <c r="J273" s="1"/>
    </row>
    <row r="274" spans="1:10" s="276" customFormat="1" ht="12.75" x14ac:dyDescent="0.25">
      <c r="A274" s="48" t="s">
        <v>490</v>
      </c>
      <c r="B274" s="49" t="s">
        <v>52</v>
      </c>
      <c r="C274" s="10"/>
      <c r="D274" s="229">
        <v>290199</v>
      </c>
      <c r="E274" s="236"/>
      <c r="F274" s="10"/>
      <c r="G274" s="10"/>
      <c r="H274" s="1"/>
      <c r="I274" s="1"/>
      <c r="J274" s="1"/>
    </row>
    <row r="275" spans="1:10" s="276" customFormat="1" ht="12.75" hidden="1" x14ac:dyDescent="0.25">
      <c r="A275" s="48" t="s">
        <v>544</v>
      </c>
      <c r="B275" s="49" t="s">
        <v>52</v>
      </c>
      <c r="C275" s="10"/>
      <c r="D275" s="36"/>
      <c r="E275" s="230"/>
      <c r="F275" s="10"/>
      <c r="G275" s="10"/>
      <c r="H275" s="1"/>
      <c r="I275" s="1"/>
      <c r="J275" s="1"/>
    </row>
    <row r="276" spans="1:10" s="276" customFormat="1" ht="14.45" customHeight="1" x14ac:dyDescent="0.25">
      <c r="A276" s="287" t="s">
        <v>61</v>
      </c>
      <c r="B276" s="9" t="s">
        <v>52</v>
      </c>
      <c r="C276" s="9"/>
      <c r="D276" s="9">
        <f>SUM(D261:D274)</f>
        <v>7343513</v>
      </c>
      <c r="E276" s="9">
        <f>SUM(E261:E274)</f>
        <v>1031355</v>
      </c>
      <c r="F276" s="9"/>
      <c r="G276" s="9"/>
      <c r="H276" s="1"/>
      <c r="I276" s="1"/>
      <c r="J276" s="1"/>
    </row>
    <row r="277" spans="1:10" s="276" customFormat="1" ht="12.75" x14ac:dyDescent="0.25">
      <c r="A277" s="16"/>
      <c r="B277" s="284"/>
      <c r="C277" s="280"/>
      <c r="D277" s="280"/>
      <c r="E277" s="280"/>
      <c r="F277" s="280"/>
      <c r="G277" s="280"/>
    </row>
    <row r="278" spans="1:10" x14ac:dyDescent="0.25">
      <c r="A278" s="16" t="s">
        <v>57</v>
      </c>
      <c r="B278" s="387" t="s">
        <v>56</v>
      </c>
      <c r="C278" s="387"/>
      <c r="D278" s="387"/>
      <c r="E278" s="387"/>
      <c r="F278" s="387"/>
      <c r="G278" s="387"/>
    </row>
    <row r="279" spans="1:10" x14ac:dyDescent="0.25">
      <c r="A279" s="16" t="s">
        <v>58</v>
      </c>
      <c r="B279" s="386" t="s">
        <v>104</v>
      </c>
      <c r="C279" s="386"/>
      <c r="D279" s="386"/>
      <c r="E279" s="201"/>
      <c r="F279" s="201"/>
      <c r="G279" s="201"/>
    </row>
    <row r="280" spans="1:10" ht="26.25" customHeight="1" x14ac:dyDescent="0.25">
      <c r="A280" s="16" t="s">
        <v>44</v>
      </c>
      <c r="B280" s="388" t="s">
        <v>122</v>
      </c>
      <c r="C280" s="388"/>
      <c r="D280" s="388"/>
      <c r="E280" s="388"/>
      <c r="F280" s="388"/>
      <c r="G280" s="388"/>
    </row>
    <row r="281" spans="1:10" x14ac:dyDescent="0.25">
      <c r="A281" s="16" t="s">
        <v>55</v>
      </c>
      <c r="B281" s="197" t="s">
        <v>115</v>
      </c>
      <c r="C281" s="201"/>
      <c r="D281" s="201"/>
      <c r="E281" s="201"/>
      <c r="F281" s="201"/>
      <c r="G281" s="201"/>
    </row>
    <row r="282" spans="1:10" ht="25.5" x14ac:dyDescent="0.25">
      <c r="A282" s="206" t="s">
        <v>59</v>
      </c>
      <c r="B282" s="388" t="s">
        <v>466</v>
      </c>
      <c r="C282" s="388"/>
      <c r="D282" s="388"/>
      <c r="E282" s="388"/>
      <c r="F282" s="388"/>
      <c r="G282" s="388"/>
    </row>
    <row r="283" spans="1:10" x14ac:dyDescent="0.25">
      <c r="A283" s="206"/>
      <c r="B283" s="196"/>
      <c r="C283" s="196"/>
      <c r="D283" s="196"/>
      <c r="E283" s="196"/>
      <c r="F283" s="196"/>
      <c r="G283" s="196"/>
    </row>
    <row r="284" spans="1:10" x14ac:dyDescent="0.25">
      <c r="A284" s="389" t="s">
        <v>12</v>
      </c>
      <c r="B284" s="389"/>
      <c r="C284" s="389"/>
      <c r="D284" s="389"/>
      <c r="E284" s="389"/>
      <c r="F284" s="389"/>
      <c r="G284" s="389"/>
    </row>
    <row r="285" spans="1:10" x14ac:dyDescent="0.25">
      <c r="A285" s="391" t="s">
        <v>12</v>
      </c>
      <c r="B285" s="391" t="s">
        <v>11</v>
      </c>
      <c r="C285" s="199" t="s">
        <v>50</v>
      </c>
      <c r="D285" s="199" t="s">
        <v>15</v>
      </c>
      <c r="E285" s="393" t="s">
        <v>51</v>
      </c>
      <c r="F285" s="394"/>
      <c r="G285" s="395"/>
    </row>
    <row r="286" spans="1:10" x14ac:dyDescent="0.25">
      <c r="A286" s="392"/>
      <c r="B286" s="392"/>
      <c r="C286" s="322" t="s">
        <v>133</v>
      </c>
      <c r="D286" s="322" t="s">
        <v>226</v>
      </c>
      <c r="E286" s="322" t="s">
        <v>404</v>
      </c>
      <c r="F286" s="324" t="s">
        <v>605</v>
      </c>
      <c r="G286" s="324" t="s">
        <v>674</v>
      </c>
    </row>
    <row r="287" spans="1:10" x14ac:dyDescent="0.25">
      <c r="A287" s="48" t="s">
        <v>493</v>
      </c>
      <c r="B287" s="4" t="s">
        <v>301</v>
      </c>
      <c r="C287" s="10">
        <v>9</v>
      </c>
      <c r="D287" s="47">
        <v>5</v>
      </c>
      <c r="E287" s="47">
        <v>4</v>
      </c>
      <c r="F287" s="10"/>
      <c r="G287" s="10"/>
    </row>
    <row r="288" spans="1:10" x14ac:dyDescent="0.25">
      <c r="A288" s="48" t="s">
        <v>734</v>
      </c>
      <c r="B288" s="4" t="s">
        <v>301</v>
      </c>
      <c r="C288" s="10"/>
      <c r="D288" s="47"/>
      <c r="E288" s="47">
        <v>1</v>
      </c>
      <c r="F288" s="10"/>
      <c r="G288" s="10"/>
    </row>
    <row r="289" spans="1:7" x14ac:dyDescent="0.25">
      <c r="A289" s="48" t="s">
        <v>494</v>
      </c>
      <c r="B289" s="4" t="s">
        <v>301</v>
      </c>
      <c r="C289" s="10">
        <v>468</v>
      </c>
      <c r="D289" s="47">
        <v>21</v>
      </c>
      <c r="E289" s="47">
        <v>17</v>
      </c>
      <c r="F289" s="10"/>
      <c r="G289" s="10"/>
    </row>
    <row r="290" spans="1:7" x14ac:dyDescent="0.25">
      <c r="A290" s="48" t="s">
        <v>415</v>
      </c>
      <c r="B290" s="4" t="s">
        <v>94</v>
      </c>
      <c r="C290" s="10"/>
      <c r="D290" s="47">
        <v>1</v>
      </c>
      <c r="E290" s="47">
        <v>1</v>
      </c>
      <c r="F290" s="10"/>
      <c r="G290" s="10"/>
    </row>
    <row r="291" spans="1:7" x14ac:dyDescent="0.25">
      <c r="A291" s="103"/>
      <c r="B291" s="35"/>
      <c r="C291" s="101"/>
      <c r="D291" s="101"/>
      <c r="E291" s="102"/>
      <c r="F291" s="101"/>
      <c r="G291" s="101"/>
    </row>
    <row r="292" spans="1:7" x14ac:dyDescent="0.25">
      <c r="A292" s="399" t="s">
        <v>102</v>
      </c>
      <c r="B292" s="399"/>
      <c r="C292" s="399"/>
      <c r="D292" s="399"/>
      <c r="E292" s="399"/>
      <c r="F292" s="399"/>
      <c r="G292" s="399"/>
    </row>
    <row r="293" spans="1:7" x14ac:dyDescent="0.25">
      <c r="A293" s="391" t="s">
        <v>60</v>
      </c>
      <c r="B293" s="391" t="s">
        <v>11</v>
      </c>
      <c r="C293" s="199" t="s">
        <v>50</v>
      </c>
      <c r="D293" s="199" t="s">
        <v>15</v>
      </c>
      <c r="E293" s="393" t="s">
        <v>51</v>
      </c>
      <c r="F293" s="394"/>
      <c r="G293" s="395"/>
    </row>
    <row r="294" spans="1:7" x14ac:dyDescent="0.25">
      <c r="A294" s="392"/>
      <c r="B294" s="392"/>
      <c r="C294" s="322" t="s">
        <v>133</v>
      </c>
      <c r="D294" s="322" t="s">
        <v>226</v>
      </c>
      <c r="E294" s="322" t="s">
        <v>404</v>
      </c>
      <c r="F294" s="324" t="s">
        <v>605</v>
      </c>
      <c r="G294" s="324" t="s">
        <v>674</v>
      </c>
    </row>
    <row r="295" spans="1:7" x14ac:dyDescent="0.25">
      <c r="A295" s="11" t="s">
        <v>61</v>
      </c>
      <c r="B295" s="199" t="s">
        <v>52</v>
      </c>
      <c r="C295" s="9">
        <v>8754186</v>
      </c>
      <c r="D295" s="9">
        <v>2612051</v>
      </c>
      <c r="E295" s="46">
        <v>1954830</v>
      </c>
      <c r="F295" s="9">
        <v>509191</v>
      </c>
      <c r="G295" s="9">
        <v>553683</v>
      </c>
    </row>
    <row r="297" spans="1:7" x14ac:dyDescent="0.25">
      <c r="A297" s="16" t="s">
        <v>57</v>
      </c>
      <c r="B297" s="387" t="s">
        <v>653</v>
      </c>
      <c r="C297" s="387"/>
      <c r="D297" s="387"/>
      <c r="E297" s="387"/>
      <c r="F297" s="387"/>
      <c r="G297" s="387"/>
    </row>
    <row r="298" spans="1:7" x14ac:dyDescent="0.25">
      <c r="A298" s="16" t="s">
        <v>58</v>
      </c>
      <c r="B298" s="386" t="s">
        <v>104</v>
      </c>
      <c r="C298" s="386"/>
      <c r="D298" s="386"/>
      <c r="E298" s="362"/>
      <c r="F298" s="362"/>
      <c r="G298" s="362"/>
    </row>
    <row r="299" spans="1:7" ht="27.75" customHeight="1" x14ac:dyDescent="0.25">
      <c r="A299" s="16" t="s">
        <v>44</v>
      </c>
      <c r="B299" s="388" t="s">
        <v>122</v>
      </c>
      <c r="C299" s="388"/>
      <c r="D299" s="388"/>
      <c r="E299" s="388"/>
      <c r="F299" s="388"/>
      <c r="G299" s="388"/>
    </row>
    <row r="300" spans="1:7" x14ac:dyDescent="0.25">
      <c r="A300" s="16" t="s">
        <v>55</v>
      </c>
      <c r="B300" s="356" t="s">
        <v>115</v>
      </c>
      <c r="C300" s="362"/>
      <c r="D300" s="362"/>
      <c r="E300" s="362"/>
      <c r="F300" s="362"/>
      <c r="G300" s="362"/>
    </row>
    <row r="301" spans="1:7" ht="25.5" x14ac:dyDescent="0.25">
      <c r="A301" s="370" t="s">
        <v>59</v>
      </c>
      <c r="B301" s="388" t="s">
        <v>466</v>
      </c>
      <c r="C301" s="388"/>
      <c r="D301" s="388"/>
      <c r="E301" s="388"/>
      <c r="F301" s="388"/>
      <c r="G301" s="388"/>
    </row>
    <row r="303" spans="1:7" x14ac:dyDescent="0.25">
      <c r="A303" s="389" t="s">
        <v>12</v>
      </c>
      <c r="B303" s="389"/>
      <c r="C303" s="389"/>
      <c r="D303" s="389"/>
      <c r="E303" s="389"/>
      <c r="F303" s="389"/>
      <c r="G303" s="389"/>
    </row>
    <row r="304" spans="1:7" x14ac:dyDescent="0.25">
      <c r="A304" s="391" t="s">
        <v>12</v>
      </c>
      <c r="B304" s="391" t="s">
        <v>11</v>
      </c>
      <c r="C304" s="361" t="s">
        <v>50</v>
      </c>
      <c r="D304" s="361" t="s">
        <v>15</v>
      </c>
      <c r="E304" s="393" t="s">
        <v>51</v>
      </c>
      <c r="F304" s="394"/>
      <c r="G304" s="395"/>
    </row>
    <row r="305" spans="1:7" x14ac:dyDescent="0.25">
      <c r="A305" s="392"/>
      <c r="B305" s="392"/>
      <c r="C305" s="361" t="s">
        <v>133</v>
      </c>
      <c r="D305" s="361" t="s">
        <v>226</v>
      </c>
      <c r="E305" s="361" t="s">
        <v>404</v>
      </c>
      <c r="F305" s="366" t="s">
        <v>605</v>
      </c>
      <c r="G305" s="366" t="s">
        <v>674</v>
      </c>
    </row>
    <row r="306" spans="1:7" x14ac:dyDescent="0.25">
      <c r="A306" s="48" t="s">
        <v>493</v>
      </c>
      <c r="B306" s="4" t="s">
        <v>301</v>
      </c>
      <c r="C306" s="10"/>
      <c r="D306" s="47"/>
      <c r="E306" s="47">
        <v>1</v>
      </c>
      <c r="F306" s="10"/>
      <c r="G306" s="10"/>
    </row>
    <row r="307" spans="1:7" x14ac:dyDescent="0.25">
      <c r="A307" s="48" t="s">
        <v>734</v>
      </c>
      <c r="B307" s="4" t="s">
        <v>301</v>
      </c>
      <c r="C307" s="10"/>
      <c r="D307" s="47"/>
      <c r="E307" s="47">
        <v>2</v>
      </c>
      <c r="F307" s="10"/>
      <c r="G307" s="10"/>
    </row>
    <row r="308" spans="1:7" x14ac:dyDescent="0.25">
      <c r="A308" s="48" t="s">
        <v>494</v>
      </c>
      <c r="B308" s="4" t="s">
        <v>301</v>
      </c>
      <c r="C308" s="10"/>
      <c r="D308" s="47"/>
      <c r="E308" s="47">
        <v>8</v>
      </c>
      <c r="F308" s="10"/>
      <c r="G308" s="10"/>
    </row>
    <row r="310" spans="1:7" x14ac:dyDescent="0.25">
      <c r="A310" s="399" t="s">
        <v>102</v>
      </c>
      <c r="B310" s="399"/>
      <c r="C310" s="399"/>
      <c r="D310" s="399"/>
      <c r="E310" s="399"/>
      <c r="F310" s="399"/>
      <c r="G310" s="399"/>
    </row>
    <row r="311" spans="1:7" x14ac:dyDescent="0.25">
      <c r="A311" s="391" t="s">
        <v>60</v>
      </c>
      <c r="B311" s="391" t="s">
        <v>11</v>
      </c>
      <c r="C311" s="361" t="s">
        <v>50</v>
      </c>
      <c r="D311" s="361" t="s">
        <v>15</v>
      </c>
      <c r="E311" s="393" t="s">
        <v>51</v>
      </c>
      <c r="F311" s="394"/>
      <c r="G311" s="395"/>
    </row>
    <row r="312" spans="1:7" x14ac:dyDescent="0.25">
      <c r="A312" s="392"/>
      <c r="B312" s="392"/>
      <c r="C312" s="361" t="s">
        <v>133</v>
      </c>
      <c r="D312" s="361" t="s">
        <v>226</v>
      </c>
      <c r="E312" s="361" t="s">
        <v>404</v>
      </c>
      <c r="F312" s="366" t="s">
        <v>605</v>
      </c>
      <c r="G312" s="366" t="s">
        <v>674</v>
      </c>
    </row>
    <row r="313" spans="1:7" x14ac:dyDescent="0.25">
      <c r="A313" s="11" t="s">
        <v>61</v>
      </c>
      <c r="B313" s="361" t="s">
        <v>52</v>
      </c>
      <c r="C313" s="9"/>
      <c r="D313" s="9"/>
      <c r="E313" s="46">
        <v>2997371</v>
      </c>
      <c r="F313" s="9"/>
      <c r="G313" s="9"/>
    </row>
  </sheetData>
  <mergeCells count="132">
    <mergeCell ref="F1:G1"/>
    <mergeCell ref="F3:G3"/>
    <mergeCell ref="F4:G4"/>
    <mergeCell ref="A6:G6"/>
    <mergeCell ref="A7:G7"/>
    <mergeCell ref="B10:E10"/>
    <mergeCell ref="F156:G156"/>
    <mergeCell ref="F2:G2"/>
    <mergeCell ref="B9:G9"/>
    <mergeCell ref="B32:D32"/>
    <mergeCell ref="B11:G11"/>
    <mergeCell ref="B13:E13"/>
    <mergeCell ref="B14:G14"/>
    <mergeCell ref="B17:G17"/>
    <mergeCell ref="B18:G18"/>
    <mergeCell ref="B19:G19"/>
    <mergeCell ref="A21:G21"/>
    <mergeCell ref="A23:A24"/>
    <mergeCell ref="B23:B24"/>
    <mergeCell ref="E23:G23"/>
    <mergeCell ref="B82:G82"/>
    <mergeCell ref="A83:G83"/>
    <mergeCell ref="A84:A85"/>
    <mergeCell ref="B84:B85"/>
    <mergeCell ref="E84:G84"/>
    <mergeCell ref="A102:G102"/>
    <mergeCell ref="B31:D31"/>
    <mergeCell ref="A56:G56"/>
    <mergeCell ref="A57:A58"/>
    <mergeCell ref="B57:B58"/>
    <mergeCell ref="E57:G57"/>
    <mergeCell ref="B33:G33"/>
    <mergeCell ref="B35:G35"/>
    <mergeCell ref="A37:G37"/>
    <mergeCell ref="A38:A39"/>
    <mergeCell ref="B38:B39"/>
    <mergeCell ref="E38:G38"/>
    <mergeCell ref="B78:D78"/>
    <mergeCell ref="B79:D79"/>
    <mergeCell ref="B80:G80"/>
    <mergeCell ref="B187:G187"/>
    <mergeCell ref="B189:G189"/>
    <mergeCell ref="A191:G191"/>
    <mergeCell ref="A192:A193"/>
    <mergeCell ref="B192:B193"/>
    <mergeCell ref="E192:G192"/>
    <mergeCell ref="A211:G211"/>
    <mergeCell ref="A212:A213"/>
    <mergeCell ref="B212:B213"/>
    <mergeCell ref="E212:G212"/>
    <mergeCell ref="A259:A260"/>
    <mergeCell ref="B259:B260"/>
    <mergeCell ref="E259:G259"/>
    <mergeCell ref="B233:G233"/>
    <mergeCell ref="A292:G292"/>
    <mergeCell ref="A293:A294"/>
    <mergeCell ref="B293:B294"/>
    <mergeCell ref="E293:G293"/>
    <mergeCell ref="B280:G280"/>
    <mergeCell ref="B282:G282"/>
    <mergeCell ref="A284:G284"/>
    <mergeCell ref="A285:A286"/>
    <mergeCell ref="B285:B286"/>
    <mergeCell ref="E285:G285"/>
    <mergeCell ref="B279:D279"/>
    <mergeCell ref="B278:G278"/>
    <mergeCell ref="B234:D234"/>
    <mergeCell ref="B235:G235"/>
    <mergeCell ref="B237:G237"/>
    <mergeCell ref="A239:G239"/>
    <mergeCell ref="A240:A241"/>
    <mergeCell ref="B240:B241"/>
    <mergeCell ref="E240:G240"/>
    <mergeCell ref="A258:G258"/>
    <mergeCell ref="B165:G165"/>
    <mergeCell ref="F157:G157"/>
    <mergeCell ref="F158:G158"/>
    <mergeCell ref="A160:G160"/>
    <mergeCell ref="A161:G161"/>
    <mergeCell ref="B163:G163"/>
    <mergeCell ref="B164:E164"/>
    <mergeCell ref="A135:G135"/>
    <mergeCell ref="A136:A137"/>
    <mergeCell ref="B136:B137"/>
    <mergeCell ref="E136:G136"/>
    <mergeCell ref="B141:D141"/>
    <mergeCell ref="B142:G142"/>
    <mergeCell ref="B144:G144"/>
    <mergeCell ref="A146:G146"/>
    <mergeCell ref="A147:A148"/>
    <mergeCell ref="B147:B148"/>
    <mergeCell ref="E147:G147"/>
    <mergeCell ref="A152:G152"/>
    <mergeCell ref="A153:A154"/>
    <mergeCell ref="B153:B154"/>
    <mergeCell ref="E153:G153"/>
    <mergeCell ref="F5:G5"/>
    <mergeCell ref="F159:G159"/>
    <mergeCell ref="B186:D186"/>
    <mergeCell ref="B167:G167"/>
    <mergeCell ref="B168:G168"/>
    <mergeCell ref="B169:C169"/>
    <mergeCell ref="B171:G171"/>
    <mergeCell ref="B172:G172"/>
    <mergeCell ref="B173:G173"/>
    <mergeCell ref="A175:G175"/>
    <mergeCell ref="A177:A178"/>
    <mergeCell ref="B177:B178"/>
    <mergeCell ref="E177:G177"/>
    <mergeCell ref="B185:G185"/>
    <mergeCell ref="A103:A104"/>
    <mergeCell ref="B103:B104"/>
    <mergeCell ref="E103:G103"/>
    <mergeCell ref="B123:D123"/>
    <mergeCell ref="B124:G124"/>
    <mergeCell ref="B126:G126"/>
    <mergeCell ref="A128:G128"/>
    <mergeCell ref="A129:A130"/>
    <mergeCell ref="B129:B130"/>
    <mergeCell ref="E129:G129"/>
    <mergeCell ref="A311:A312"/>
    <mergeCell ref="B311:B312"/>
    <mergeCell ref="E311:G311"/>
    <mergeCell ref="B297:G297"/>
    <mergeCell ref="B298:D298"/>
    <mergeCell ref="B299:G299"/>
    <mergeCell ref="B301:G301"/>
    <mergeCell ref="A303:G303"/>
    <mergeCell ref="A304:A305"/>
    <mergeCell ref="B304:B305"/>
    <mergeCell ref="E304:G304"/>
    <mergeCell ref="A310:G310"/>
  </mergeCells>
  <printOptions horizontalCentered="1"/>
  <pageMargins left="0.19685039370078741" right="0.19685039370078741" top="0.19685039370078741" bottom="0.19685039370078741" header="0.31496062992125984" footer="0.31496062992125984"/>
  <pageSetup paperSize="9" fitToHeight="0" orientation="landscape" r:id="rId1"/>
  <rowBreaks count="5" manualBreakCount="5">
    <brk id="25" max="6" man="1"/>
    <brk id="58" max="6" man="1"/>
    <brk id="101" max="6" man="1"/>
    <brk id="179" max="6" man="1"/>
    <brk id="23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view="pageBreakPreview" topLeftCell="A46" zoomScale="75" zoomScaleNormal="100" zoomScaleSheetLayoutView="75" workbookViewId="0">
      <selection activeCell="A60" sqref="A60"/>
    </sheetView>
  </sheetViews>
  <sheetFormatPr defaultColWidth="9.140625" defaultRowHeight="12.75" x14ac:dyDescent="0.25"/>
  <cols>
    <col min="1" max="1" width="35.28515625" style="359" customWidth="1"/>
    <col min="2" max="2" width="20.28515625" style="359" customWidth="1"/>
    <col min="3" max="3" width="18.140625" style="359" customWidth="1"/>
    <col min="4" max="4" width="18.7109375" style="359" customWidth="1"/>
    <col min="5" max="5" width="16.140625" style="359" customWidth="1"/>
    <col min="6" max="6" width="15.5703125" style="359" customWidth="1"/>
    <col min="7" max="7" width="20.42578125" style="359" customWidth="1"/>
    <col min="8" max="16384" width="9.140625" style="359"/>
  </cols>
  <sheetData>
    <row r="1" spans="1:15" s="2" customFormat="1" ht="80.25" customHeight="1" x14ac:dyDescent="0.25">
      <c r="A1" s="5"/>
      <c r="B1" s="5"/>
      <c r="C1" s="5"/>
      <c r="D1" s="5"/>
      <c r="E1" s="5"/>
      <c r="F1" s="430" t="s">
        <v>776</v>
      </c>
      <c r="G1" s="430"/>
      <c r="J1" s="430"/>
      <c r="K1" s="430"/>
    </row>
    <row r="2" spans="1:15" s="2" customFormat="1" ht="80.25" customHeight="1" x14ac:dyDescent="0.25">
      <c r="A2" s="5"/>
      <c r="B2" s="5"/>
      <c r="C2" s="5"/>
      <c r="D2" s="5"/>
      <c r="E2" s="5"/>
      <c r="F2" s="430" t="s">
        <v>785</v>
      </c>
      <c r="G2" s="430"/>
      <c r="J2" s="430"/>
      <c r="K2" s="430"/>
    </row>
    <row r="3" spans="1:15" s="2" customFormat="1" ht="68.25" hidden="1" customHeight="1" x14ac:dyDescent="0.25">
      <c r="A3" s="5"/>
      <c r="B3" s="5"/>
      <c r="C3" s="5"/>
      <c r="D3" s="5"/>
      <c r="E3" s="5"/>
      <c r="F3" s="402" t="s">
        <v>777</v>
      </c>
      <c r="G3" s="402"/>
      <c r="J3" s="430"/>
      <c r="K3" s="430"/>
    </row>
    <row r="4" spans="1:15" ht="18" customHeight="1" x14ac:dyDescent="0.25">
      <c r="A4" s="404" t="s">
        <v>19</v>
      </c>
      <c r="B4" s="404"/>
      <c r="C4" s="404"/>
      <c r="D4" s="404"/>
      <c r="E4" s="404"/>
      <c r="F4" s="404"/>
      <c r="G4" s="404"/>
      <c r="H4" s="1"/>
      <c r="I4" s="1"/>
      <c r="J4" s="1"/>
      <c r="K4" s="1"/>
      <c r="L4" s="1"/>
      <c r="M4" s="1"/>
      <c r="N4" s="1"/>
      <c r="O4" s="1"/>
    </row>
    <row r="5" spans="1:15" ht="27.6" customHeight="1" x14ac:dyDescent="0.25">
      <c r="A5" s="399" t="s">
        <v>233</v>
      </c>
      <c r="B5" s="399"/>
      <c r="C5" s="399"/>
      <c r="D5" s="399"/>
      <c r="E5" s="399"/>
      <c r="F5" s="399"/>
      <c r="G5" s="399"/>
      <c r="H5" s="1"/>
      <c r="I5" s="1"/>
      <c r="J5" s="1"/>
    </row>
    <row r="6" spans="1:15" ht="16.899999999999999" customHeight="1" x14ac:dyDescent="0.25">
      <c r="A6" s="24"/>
      <c r="B6" s="404" t="s">
        <v>671</v>
      </c>
      <c r="C6" s="404"/>
      <c r="D6" s="404"/>
      <c r="E6" s="404"/>
      <c r="F6" s="6"/>
      <c r="G6" s="6"/>
      <c r="H6" s="3"/>
      <c r="I6" s="3"/>
      <c r="J6" s="1"/>
      <c r="K6" s="1"/>
      <c r="L6" s="1"/>
      <c r="M6" s="1"/>
      <c r="N6" s="1"/>
      <c r="O6" s="1"/>
    </row>
    <row r="7" spans="1:15" x14ac:dyDescent="0.25">
      <c r="A7" s="24"/>
      <c r="B7" s="360"/>
      <c r="C7" s="360"/>
      <c r="D7" s="360"/>
      <c r="E7" s="360"/>
      <c r="F7" s="6"/>
      <c r="G7" s="6"/>
      <c r="H7" s="3"/>
      <c r="I7" s="3"/>
      <c r="J7" s="1"/>
      <c r="K7" s="1"/>
      <c r="L7" s="1"/>
      <c r="M7" s="1"/>
      <c r="N7" s="1"/>
      <c r="O7" s="1"/>
    </row>
    <row r="8" spans="1:15" ht="30" customHeight="1" x14ac:dyDescent="0.25">
      <c r="A8" s="15" t="s">
        <v>34</v>
      </c>
      <c r="B8" s="388" t="s">
        <v>778</v>
      </c>
      <c r="C8" s="388"/>
      <c r="D8" s="388"/>
      <c r="E8" s="388"/>
      <c r="F8" s="388"/>
      <c r="G8" s="388"/>
      <c r="H8" s="1"/>
      <c r="I8" s="1"/>
      <c r="J8" s="1"/>
    </row>
    <row r="9" spans="1:15" ht="21.6" customHeight="1" x14ac:dyDescent="0.25">
      <c r="A9" s="369" t="s">
        <v>33</v>
      </c>
      <c r="B9" s="426" t="s">
        <v>661</v>
      </c>
      <c r="C9" s="426"/>
      <c r="D9" s="426"/>
      <c r="E9" s="426"/>
      <c r="F9" s="369"/>
      <c r="G9" s="369"/>
      <c r="H9" s="1"/>
      <c r="I9" s="1"/>
      <c r="J9" s="1"/>
    </row>
    <row r="10" spans="1:15" ht="132.75" customHeight="1" x14ac:dyDescent="0.25">
      <c r="A10" s="15" t="s">
        <v>32</v>
      </c>
      <c r="B10" s="447" t="s">
        <v>786</v>
      </c>
      <c r="C10" s="447"/>
      <c r="D10" s="447"/>
      <c r="E10" s="447"/>
      <c r="F10" s="447"/>
      <c r="G10" s="447"/>
      <c r="H10" s="1"/>
      <c r="I10" s="1"/>
      <c r="J10" s="1"/>
    </row>
    <row r="11" spans="1:15" ht="13.5" customHeight="1" x14ac:dyDescent="0.25">
      <c r="A11" s="369" t="s">
        <v>22</v>
      </c>
      <c r="B11" s="356"/>
      <c r="C11" s="369"/>
      <c r="D11" s="369"/>
      <c r="E11" s="369"/>
      <c r="F11" s="369"/>
      <c r="G11" s="369"/>
      <c r="H11" s="1"/>
      <c r="I11" s="1"/>
      <c r="J11" s="1"/>
    </row>
    <row r="12" spans="1:15" ht="25.5" x14ac:dyDescent="0.25">
      <c r="A12" s="370" t="s">
        <v>103</v>
      </c>
      <c r="B12" s="386" t="s">
        <v>93</v>
      </c>
      <c r="C12" s="386"/>
      <c r="D12" s="386"/>
      <c r="E12" s="386"/>
      <c r="F12" s="369"/>
      <c r="G12" s="369"/>
      <c r="H12" s="1"/>
      <c r="I12" s="1"/>
      <c r="J12" s="1"/>
    </row>
    <row r="13" spans="1:15" ht="17.45" customHeight="1" x14ac:dyDescent="0.25">
      <c r="A13" s="369" t="s">
        <v>37</v>
      </c>
      <c r="B13" s="386" t="s">
        <v>117</v>
      </c>
      <c r="C13" s="386"/>
      <c r="D13" s="386"/>
      <c r="E13" s="386"/>
      <c r="F13" s="386"/>
      <c r="G13" s="386"/>
      <c r="H13" s="1"/>
      <c r="I13" s="1"/>
      <c r="J13" s="1"/>
    </row>
    <row r="14" spans="1:15" ht="19.149999999999999" customHeight="1" x14ac:dyDescent="0.25">
      <c r="A14" s="369" t="s">
        <v>14</v>
      </c>
      <c r="B14" s="356" t="s">
        <v>3</v>
      </c>
      <c r="C14" s="369"/>
      <c r="D14" s="369"/>
      <c r="E14" s="369"/>
      <c r="F14" s="369"/>
      <c r="G14" s="369"/>
      <c r="H14" s="1"/>
      <c r="I14" s="1"/>
      <c r="J14" s="1"/>
    </row>
    <row r="15" spans="1:15" ht="21" customHeight="1" x14ac:dyDescent="0.25">
      <c r="A15" s="369" t="s">
        <v>20</v>
      </c>
      <c r="B15" s="356" t="s">
        <v>112</v>
      </c>
      <c r="C15" s="369"/>
      <c r="D15" s="369"/>
      <c r="E15" s="369"/>
      <c r="F15" s="369"/>
      <c r="G15" s="369"/>
      <c r="H15" s="1"/>
      <c r="I15" s="1"/>
      <c r="J15" s="1"/>
    </row>
    <row r="16" spans="1:15" ht="27" customHeight="1" x14ac:dyDescent="0.25">
      <c r="A16" s="369" t="s">
        <v>4</v>
      </c>
      <c r="B16" s="388" t="s">
        <v>64</v>
      </c>
      <c r="C16" s="388"/>
      <c r="D16" s="388"/>
      <c r="E16" s="388"/>
      <c r="F16" s="388"/>
      <c r="G16" s="388"/>
      <c r="H16" s="1"/>
      <c r="I16" s="1"/>
      <c r="J16" s="1"/>
    </row>
    <row r="17" spans="1:10" ht="25.5" x14ac:dyDescent="0.25">
      <c r="A17" s="370" t="s">
        <v>107</v>
      </c>
      <c r="B17" s="398" t="s">
        <v>787</v>
      </c>
      <c r="C17" s="398"/>
      <c r="D17" s="398"/>
      <c r="E17" s="398"/>
      <c r="F17" s="398"/>
      <c r="G17" s="398"/>
      <c r="H17" s="1"/>
      <c r="I17" s="1"/>
      <c r="J17" s="1"/>
    </row>
    <row r="18" spans="1:10" ht="34.15" customHeight="1" x14ac:dyDescent="0.25">
      <c r="A18" s="370" t="s">
        <v>13</v>
      </c>
      <c r="B18" s="388" t="s">
        <v>242</v>
      </c>
      <c r="C18" s="388"/>
      <c r="D18" s="388"/>
      <c r="E18" s="388"/>
      <c r="F18" s="388"/>
      <c r="G18" s="388"/>
      <c r="H18" s="1"/>
      <c r="I18" s="1"/>
      <c r="J18" s="1"/>
    </row>
    <row r="19" spans="1:10" ht="10.15" customHeight="1" x14ac:dyDescent="0.25">
      <c r="A19" s="356"/>
      <c r="B19" s="356"/>
      <c r="C19" s="369"/>
      <c r="D19" s="369"/>
      <c r="E19" s="369"/>
      <c r="F19" s="369"/>
      <c r="G19" s="369"/>
      <c r="H19" s="1"/>
      <c r="I19" s="1"/>
      <c r="J19" s="1"/>
    </row>
    <row r="20" spans="1:10" ht="15" customHeight="1" x14ac:dyDescent="0.25">
      <c r="A20" s="404" t="s">
        <v>23</v>
      </c>
      <c r="B20" s="404"/>
      <c r="C20" s="404"/>
      <c r="D20" s="404"/>
      <c r="E20" s="404"/>
      <c r="F20" s="404"/>
      <c r="G20" s="404"/>
      <c r="H20" s="1"/>
      <c r="I20" s="1"/>
      <c r="J20" s="1"/>
    </row>
    <row r="21" spans="1:10" ht="29.45" customHeight="1" x14ac:dyDescent="0.25">
      <c r="A21" s="410" t="s">
        <v>24</v>
      </c>
      <c r="B21" s="391" t="s">
        <v>5</v>
      </c>
      <c r="C21" s="361" t="s">
        <v>26</v>
      </c>
      <c r="D21" s="363" t="s">
        <v>27</v>
      </c>
      <c r="E21" s="412" t="s">
        <v>28</v>
      </c>
      <c r="F21" s="412"/>
      <c r="G21" s="412"/>
      <c r="H21" s="1"/>
      <c r="I21" s="1"/>
      <c r="J21" s="1"/>
    </row>
    <row r="22" spans="1:10" ht="21.6" customHeight="1" x14ac:dyDescent="0.25">
      <c r="A22" s="411"/>
      <c r="B22" s="392"/>
      <c r="C22" s="361" t="s">
        <v>127</v>
      </c>
      <c r="D22" s="361" t="s">
        <v>222</v>
      </c>
      <c r="E22" s="361" t="s">
        <v>403</v>
      </c>
      <c r="F22" s="361" t="s">
        <v>603</v>
      </c>
      <c r="G22" s="361" t="s">
        <v>672</v>
      </c>
      <c r="H22" s="1"/>
      <c r="I22" s="1"/>
      <c r="J22" s="1"/>
    </row>
    <row r="23" spans="1:10" ht="32.450000000000003" customHeight="1" x14ac:dyDescent="0.25">
      <c r="A23" s="7" t="s">
        <v>25</v>
      </c>
      <c r="B23" s="4" t="s">
        <v>6</v>
      </c>
      <c r="C23" s="10"/>
      <c r="D23" s="10"/>
      <c r="E23" s="21">
        <v>1282198</v>
      </c>
      <c r="F23" s="10"/>
      <c r="G23" s="10"/>
      <c r="H23" s="1"/>
      <c r="I23" s="1"/>
      <c r="J23" s="1"/>
    </row>
    <row r="24" spans="1:10" ht="22.5" customHeight="1" x14ac:dyDescent="0.25">
      <c r="A24" s="7" t="s">
        <v>18</v>
      </c>
      <c r="B24" s="4" t="s">
        <v>6</v>
      </c>
      <c r="C24" s="21">
        <v>1616413</v>
      </c>
      <c r="D24" s="21"/>
      <c r="E24" s="21"/>
      <c r="F24" s="21"/>
      <c r="G24" s="21"/>
      <c r="H24" s="1"/>
      <c r="I24" s="1"/>
      <c r="J24" s="1"/>
    </row>
    <row r="25" spans="1:10" ht="31.9" customHeight="1" x14ac:dyDescent="0.25">
      <c r="A25" s="11" t="s">
        <v>29</v>
      </c>
      <c r="B25" s="361" t="s">
        <v>6</v>
      </c>
      <c r="C25" s="9">
        <f>SUM(C23:C24)</f>
        <v>1616413</v>
      </c>
      <c r="D25" s="9">
        <f t="shared" ref="D25:G25" si="0">SUM(D23:D24)</f>
        <v>0</v>
      </c>
      <c r="E25" s="9">
        <f t="shared" si="0"/>
        <v>1282198</v>
      </c>
      <c r="F25" s="9">
        <f t="shared" si="0"/>
        <v>0</v>
      </c>
      <c r="G25" s="9">
        <f t="shared" si="0"/>
        <v>0</v>
      </c>
      <c r="H25" s="1"/>
      <c r="I25" s="1"/>
      <c r="J25" s="1"/>
    </row>
    <row r="26" spans="1:10" s="365" customFormat="1" ht="12" customHeight="1" x14ac:dyDescent="0.25">
      <c r="A26" s="356"/>
      <c r="B26" s="356"/>
      <c r="C26" s="369"/>
      <c r="D26" s="369"/>
      <c r="E26" s="369"/>
      <c r="F26" s="369"/>
      <c r="G26" s="369"/>
      <c r="H26" s="14"/>
      <c r="I26" s="14"/>
      <c r="J26" s="14"/>
    </row>
    <row r="27" spans="1:10" ht="29.25" customHeight="1" x14ac:dyDescent="0.25">
      <c r="A27" s="370" t="s">
        <v>30</v>
      </c>
      <c r="B27" s="421" t="s">
        <v>65</v>
      </c>
      <c r="C27" s="421"/>
      <c r="D27" s="421"/>
      <c r="E27" s="369"/>
      <c r="F27" s="369"/>
      <c r="G27" s="369"/>
      <c r="H27" s="1"/>
      <c r="I27" s="1"/>
      <c r="J27" s="1"/>
    </row>
    <row r="28" spans="1:10" x14ac:dyDescent="0.25">
      <c r="A28" s="369" t="s">
        <v>35</v>
      </c>
      <c r="B28" s="386"/>
      <c r="C28" s="386"/>
      <c r="D28" s="386"/>
      <c r="E28" s="369"/>
      <c r="F28" s="369"/>
      <c r="G28" s="369"/>
      <c r="H28" s="1"/>
      <c r="I28" s="1"/>
      <c r="J28" s="1"/>
    </row>
    <row r="29" spans="1:10" ht="21" customHeight="1" x14ac:dyDescent="0.25">
      <c r="A29" s="369" t="s">
        <v>37</v>
      </c>
      <c r="B29" s="386" t="s">
        <v>63</v>
      </c>
      <c r="C29" s="386"/>
      <c r="D29" s="386"/>
      <c r="E29" s="386"/>
      <c r="F29" s="386"/>
      <c r="G29" s="386"/>
      <c r="H29" s="1"/>
      <c r="I29" s="1"/>
      <c r="J29" s="1"/>
    </row>
    <row r="30" spans="1:10" ht="15" customHeight="1" x14ac:dyDescent="0.25">
      <c r="A30" s="369" t="s">
        <v>20</v>
      </c>
      <c r="B30" s="356" t="s">
        <v>124</v>
      </c>
      <c r="C30" s="369"/>
      <c r="D30" s="369"/>
      <c r="E30" s="369"/>
      <c r="F30" s="369"/>
      <c r="G30" s="369"/>
      <c r="H30" s="1"/>
      <c r="I30" s="1"/>
      <c r="J30" s="1"/>
    </row>
    <row r="31" spans="1:10" ht="33" customHeight="1" x14ac:dyDescent="0.25">
      <c r="A31" s="370" t="s">
        <v>36</v>
      </c>
      <c r="B31" s="388" t="s">
        <v>242</v>
      </c>
      <c r="C31" s="388"/>
      <c r="D31" s="388"/>
      <c r="E31" s="388"/>
      <c r="F31" s="388"/>
      <c r="G31" s="388"/>
      <c r="H31" s="1"/>
      <c r="I31" s="1"/>
      <c r="J31" s="1"/>
    </row>
    <row r="32" spans="1:10" ht="15" customHeight="1" x14ac:dyDescent="0.25">
      <c r="A32" s="370"/>
      <c r="B32" s="357"/>
      <c r="C32" s="357"/>
      <c r="D32" s="357"/>
      <c r="E32" s="357"/>
      <c r="F32" s="357"/>
      <c r="G32" s="357"/>
      <c r="H32" s="1"/>
      <c r="I32" s="1"/>
      <c r="J32" s="1"/>
    </row>
    <row r="33" spans="1:10" x14ac:dyDescent="0.25">
      <c r="A33" s="419" t="s">
        <v>21</v>
      </c>
      <c r="B33" s="419"/>
      <c r="C33" s="419"/>
      <c r="D33" s="419"/>
      <c r="E33" s="419"/>
      <c r="F33" s="419"/>
      <c r="G33" s="419"/>
      <c r="H33" s="1"/>
      <c r="I33" s="1"/>
      <c r="J33" s="1"/>
    </row>
    <row r="34" spans="1:10" ht="33.6" customHeight="1" x14ac:dyDescent="0.25">
      <c r="A34" s="391" t="s">
        <v>21</v>
      </c>
      <c r="B34" s="391" t="s">
        <v>5</v>
      </c>
      <c r="C34" s="361" t="s">
        <v>26</v>
      </c>
      <c r="D34" s="363" t="s">
        <v>27</v>
      </c>
      <c r="E34" s="412" t="s">
        <v>28</v>
      </c>
      <c r="F34" s="412"/>
      <c r="G34" s="412"/>
      <c r="H34" s="1"/>
      <c r="I34" s="1"/>
      <c r="J34" s="1"/>
    </row>
    <row r="35" spans="1:10" ht="22.9" customHeight="1" x14ac:dyDescent="0.25">
      <c r="A35" s="392"/>
      <c r="B35" s="392"/>
      <c r="C35" s="361" t="s">
        <v>127</v>
      </c>
      <c r="D35" s="361" t="s">
        <v>222</v>
      </c>
      <c r="E35" s="361" t="s">
        <v>403</v>
      </c>
      <c r="F35" s="361" t="s">
        <v>603</v>
      </c>
      <c r="G35" s="361" t="s">
        <v>672</v>
      </c>
      <c r="H35" s="1"/>
      <c r="I35" s="1"/>
      <c r="J35" s="1"/>
    </row>
    <row r="36" spans="1:10" ht="25.5" x14ac:dyDescent="0.25">
      <c r="A36" s="25" t="s">
        <v>788</v>
      </c>
      <c r="B36" s="4" t="s">
        <v>766</v>
      </c>
      <c r="C36" s="4"/>
      <c r="D36" s="10"/>
      <c r="E36" s="4">
        <v>2</v>
      </c>
      <c r="F36" s="4"/>
      <c r="G36" s="4"/>
      <c r="H36" s="1"/>
      <c r="I36" s="1"/>
      <c r="J36" s="1"/>
    </row>
    <row r="37" spans="1:10" ht="25.5" x14ac:dyDescent="0.25">
      <c r="A37" s="25" t="s">
        <v>789</v>
      </c>
      <c r="B37" s="4" t="s">
        <v>766</v>
      </c>
      <c r="C37" s="4"/>
      <c r="D37" s="10"/>
      <c r="E37" s="4">
        <v>1</v>
      </c>
      <c r="F37" s="4"/>
      <c r="G37" s="4"/>
      <c r="H37" s="1"/>
      <c r="I37" s="1"/>
      <c r="J37" s="1"/>
    </row>
    <row r="38" spans="1:10" ht="10.15" customHeight="1" x14ac:dyDescent="0.25">
      <c r="A38" s="16"/>
      <c r="B38" s="358"/>
      <c r="C38" s="362"/>
      <c r="D38" s="362"/>
      <c r="E38" s="362"/>
      <c r="F38" s="362"/>
      <c r="G38" s="362"/>
      <c r="H38" s="1"/>
      <c r="I38" s="1"/>
      <c r="J38" s="1"/>
    </row>
    <row r="39" spans="1:10" x14ac:dyDescent="0.25">
      <c r="A39" s="368"/>
      <c r="B39" s="35"/>
      <c r="C39" s="35"/>
      <c r="D39" s="35"/>
      <c r="E39" s="35"/>
      <c r="F39" s="35"/>
      <c r="G39" s="35"/>
      <c r="H39" s="1"/>
      <c r="I39" s="1"/>
      <c r="J39" s="1"/>
    </row>
    <row r="40" spans="1:10" x14ac:dyDescent="0.25">
      <c r="A40" s="404" t="s">
        <v>23</v>
      </c>
      <c r="B40" s="404"/>
      <c r="C40" s="404"/>
      <c r="D40" s="404"/>
      <c r="E40" s="404"/>
      <c r="F40" s="404"/>
      <c r="G40" s="404"/>
      <c r="H40" s="1"/>
      <c r="I40" s="1"/>
      <c r="J40" s="1"/>
    </row>
    <row r="41" spans="1:10" ht="31.15" customHeight="1" x14ac:dyDescent="0.25">
      <c r="A41" s="410" t="s">
        <v>38</v>
      </c>
      <c r="B41" s="391" t="s">
        <v>5</v>
      </c>
      <c r="C41" s="361" t="s">
        <v>26</v>
      </c>
      <c r="D41" s="363" t="s">
        <v>27</v>
      </c>
      <c r="E41" s="412" t="s">
        <v>28</v>
      </c>
      <c r="F41" s="412"/>
      <c r="G41" s="412"/>
      <c r="H41" s="1"/>
      <c r="I41" s="1"/>
      <c r="J41" s="1"/>
    </row>
    <row r="42" spans="1:10" ht="16.149999999999999" customHeight="1" x14ac:dyDescent="0.25">
      <c r="A42" s="411"/>
      <c r="B42" s="392"/>
      <c r="C42" s="361" t="s">
        <v>127</v>
      </c>
      <c r="D42" s="361" t="s">
        <v>222</v>
      </c>
      <c r="E42" s="361" t="s">
        <v>403</v>
      </c>
      <c r="F42" s="361" t="s">
        <v>603</v>
      </c>
      <c r="G42" s="361" t="s">
        <v>672</v>
      </c>
      <c r="H42" s="1"/>
      <c r="I42" s="1"/>
      <c r="J42" s="1"/>
    </row>
    <row r="43" spans="1:10" s="119" customFormat="1" ht="25.5" x14ac:dyDescent="0.25">
      <c r="A43" s="120" t="s">
        <v>39</v>
      </c>
      <c r="B43" s="366" t="s">
        <v>6</v>
      </c>
      <c r="C43" s="304">
        <v>0</v>
      </c>
      <c r="D43" s="304">
        <v>0</v>
      </c>
      <c r="E43" s="304">
        <v>1282198</v>
      </c>
      <c r="F43" s="304">
        <v>0</v>
      </c>
      <c r="G43" s="304">
        <v>0</v>
      </c>
      <c r="H43" s="106"/>
      <c r="I43" s="106"/>
      <c r="J43" s="106"/>
    </row>
    <row r="44" spans="1:10" s="119" customFormat="1" ht="8.25" customHeight="1" x14ac:dyDescent="0.25">
      <c r="A44" s="167"/>
      <c r="B44" s="168"/>
      <c r="C44" s="375"/>
      <c r="D44" s="375"/>
      <c r="E44" s="375"/>
      <c r="F44" s="375"/>
      <c r="G44" s="375"/>
      <c r="H44" s="106"/>
      <c r="I44" s="106"/>
      <c r="J44" s="106"/>
    </row>
    <row r="45" spans="1:10" ht="29.25" customHeight="1" x14ac:dyDescent="0.25">
      <c r="A45" s="370" t="s">
        <v>30</v>
      </c>
      <c r="B45" s="421" t="s">
        <v>31</v>
      </c>
      <c r="C45" s="421"/>
      <c r="D45" s="369"/>
      <c r="E45" s="369"/>
      <c r="F45" s="369"/>
      <c r="G45" s="369"/>
      <c r="H45" s="1"/>
      <c r="I45" s="1"/>
      <c r="J45" s="1"/>
    </row>
    <row r="46" spans="1:10" ht="16.899999999999999" customHeight="1" x14ac:dyDescent="0.25">
      <c r="A46" s="369" t="s">
        <v>35</v>
      </c>
      <c r="B46" s="386"/>
      <c r="C46" s="386"/>
      <c r="D46" s="386"/>
      <c r="E46" s="369"/>
      <c r="F46" s="369"/>
      <c r="G46" s="369"/>
      <c r="H46" s="1"/>
      <c r="I46" s="1"/>
      <c r="J46" s="1"/>
    </row>
    <row r="47" spans="1:10" ht="21" customHeight="1" x14ac:dyDescent="0.25">
      <c r="A47" s="369" t="s">
        <v>37</v>
      </c>
      <c r="B47" s="386" t="s">
        <v>63</v>
      </c>
      <c r="C47" s="386"/>
      <c r="D47" s="386"/>
      <c r="E47" s="386"/>
      <c r="F47" s="386"/>
      <c r="G47" s="386"/>
      <c r="H47" s="1"/>
      <c r="I47" s="1"/>
      <c r="J47" s="1"/>
    </row>
    <row r="48" spans="1:10" ht="15" customHeight="1" x14ac:dyDescent="0.25">
      <c r="A48" s="369" t="s">
        <v>20</v>
      </c>
      <c r="B48" s="356" t="s">
        <v>112</v>
      </c>
      <c r="C48" s="369"/>
      <c r="D48" s="369"/>
      <c r="E48" s="369"/>
      <c r="F48" s="369"/>
      <c r="G48" s="369"/>
      <c r="H48" s="1"/>
      <c r="I48" s="1"/>
      <c r="J48" s="1"/>
    </row>
    <row r="49" spans="1:10" ht="33" customHeight="1" x14ac:dyDescent="0.25">
      <c r="A49" s="370" t="s">
        <v>36</v>
      </c>
      <c r="B49" s="388" t="s">
        <v>242</v>
      </c>
      <c r="C49" s="388"/>
      <c r="D49" s="388"/>
      <c r="E49" s="388"/>
      <c r="F49" s="388"/>
      <c r="G49" s="388"/>
      <c r="H49" s="1"/>
      <c r="I49" s="1"/>
      <c r="J49" s="1"/>
    </row>
    <row r="50" spans="1:10" x14ac:dyDescent="0.25">
      <c r="A50" s="370"/>
      <c r="B50" s="357"/>
      <c r="C50" s="357"/>
      <c r="D50" s="357"/>
      <c r="E50" s="357"/>
      <c r="F50" s="357"/>
      <c r="G50" s="357"/>
      <c r="H50" s="1"/>
      <c r="I50" s="1"/>
      <c r="J50" s="1"/>
    </row>
    <row r="51" spans="1:10" ht="33" customHeight="1" x14ac:dyDescent="0.25">
      <c r="A51" s="410" t="s">
        <v>95</v>
      </c>
      <c r="B51" s="410" t="s">
        <v>96</v>
      </c>
      <c r="C51" s="361" t="s">
        <v>26</v>
      </c>
      <c r="D51" s="363" t="s">
        <v>97</v>
      </c>
      <c r="E51" s="412" t="s">
        <v>28</v>
      </c>
      <c r="F51" s="412"/>
      <c r="G51" s="412"/>
      <c r="H51" s="1"/>
      <c r="I51" s="1"/>
      <c r="J51" s="1"/>
    </row>
    <row r="52" spans="1:10" s="365" customFormat="1" ht="12.6" customHeight="1" x14ac:dyDescent="0.25">
      <c r="A52" s="411"/>
      <c r="B52" s="411"/>
      <c r="C52" s="361" t="s">
        <v>127</v>
      </c>
      <c r="D52" s="361" t="s">
        <v>222</v>
      </c>
      <c r="E52" s="361" t="s">
        <v>403</v>
      </c>
      <c r="F52" s="361" t="s">
        <v>603</v>
      </c>
      <c r="G52" s="361" t="s">
        <v>672</v>
      </c>
      <c r="H52" s="14"/>
      <c r="I52" s="14"/>
      <c r="J52" s="14"/>
    </row>
    <row r="53" spans="1:10" ht="25.5" x14ac:dyDescent="0.25">
      <c r="A53" s="25" t="s">
        <v>779</v>
      </c>
      <c r="B53" s="4" t="s">
        <v>766</v>
      </c>
      <c r="C53" s="4">
        <v>1</v>
      </c>
      <c r="D53" s="4"/>
      <c r="E53" s="10"/>
      <c r="F53" s="49"/>
      <c r="G53" s="49"/>
      <c r="H53" s="1"/>
      <c r="I53" s="1"/>
      <c r="J53" s="1"/>
    </row>
    <row r="54" spans="1:10" ht="30.6" customHeight="1" x14ac:dyDescent="0.25">
      <c r="A54" s="25" t="s">
        <v>780</v>
      </c>
      <c r="B54" s="4" t="s">
        <v>766</v>
      </c>
      <c r="C54" s="4">
        <v>1</v>
      </c>
      <c r="D54" s="4"/>
      <c r="E54" s="10"/>
      <c r="F54" s="49"/>
      <c r="G54" s="49"/>
      <c r="H54" s="1"/>
      <c r="I54" s="1"/>
      <c r="J54" s="1"/>
    </row>
    <row r="55" spans="1:10" s="119" customFormat="1" x14ac:dyDescent="0.25">
      <c r="A55" s="167"/>
      <c r="B55" s="168"/>
      <c r="C55" s="375"/>
      <c r="D55" s="375"/>
      <c r="E55" s="375"/>
      <c r="F55" s="375"/>
      <c r="G55" s="375"/>
      <c r="H55" s="106"/>
      <c r="I55" s="106"/>
      <c r="J55" s="106"/>
    </row>
    <row r="56" spans="1:10" s="119" customFormat="1" hidden="1" x14ac:dyDescent="0.25">
      <c r="A56" s="167"/>
      <c r="B56" s="168"/>
      <c r="C56" s="375"/>
      <c r="D56" s="375"/>
      <c r="E56" s="375"/>
      <c r="F56" s="375"/>
      <c r="G56" s="375"/>
      <c r="H56" s="106"/>
      <c r="I56" s="106"/>
      <c r="J56" s="106"/>
    </row>
    <row r="57" spans="1:10" ht="15.6" customHeight="1" x14ac:dyDescent="0.25">
      <c r="A57" s="419" t="s">
        <v>23</v>
      </c>
      <c r="B57" s="419"/>
      <c r="C57" s="419"/>
      <c r="D57" s="419"/>
      <c r="E57" s="419"/>
      <c r="F57" s="419"/>
      <c r="G57" s="419"/>
      <c r="H57" s="1"/>
      <c r="I57" s="1"/>
      <c r="J57" s="1"/>
    </row>
    <row r="58" spans="1:10" ht="25.5" x14ac:dyDescent="0.25">
      <c r="A58" s="422" t="s">
        <v>24</v>
      </c>
      <c r="B58" s="412" t="s">
        <v>5</v>
      </c>
      <c r="C58" s="361" t="s">
        <v>26</v>
      </c>
      <c r="D58" s="363" t="s">
        <v>27</v>
      </c>
      <c r="E58" s="412" t="s">
        <v>28</v>
      </c>
      <c r="F58" s="412"/>
      <c r="G58" s="412"/>
      <c r="H58" s="1"/>
      <c r="I58" s="1"/>
      <c r="J58" s="1"/>
    </row>
    <row r="59" spans="1:10" x14ac:dyDescent="0.25">
      <c r="A59" s="422"/>
      <c r="B59" s="412"/>
      <c r="C59" s="361" t="s">
        <v>127</v>
      </c>
      <c r="D59" s="361" t="s">
        <v>222</v>
      </c>
      <c r="E59" s="361" t="s">
        <v>403</v>
      </c>
      <c r="F59" s="361" t="s">
        <v>603</v>
      </c>
      <c r="G59" s="361" t="s">
        <v>672</v>
      </c>
      <c r="H59" s="1"/>
      <c r="I59" s="1"/>
      <c r="J59" s="1"/>
    </row>
    <row r="60" spans="1:10" ht="25.5" x14ac:dyDescent="0.25">
      <c r="A60" s="11" t="s">
        <v>29</v>
      </c>
      <c r="B60" s="361" t="s">
        <v>6</v>
      </c>
      <c r="C60" s="9">
        <v>1616413</v>
      </c>
      <c r="D60" s="9"/>
      <c r="E60" s="9">
        <v>0</v>
      </c>
      <c r="F60" s="9">
        <v>0</v>
      </c>
      <c r="G60" s="9">
        <v>0</v>
      </c>
      <c r="H60" s="1"/>
      <c r="I60" s="1"/>
      <c r="J60" s="1"/>
    </row>
    <row r="61" spans="1:10" x14ac:dyDescent="0.25">
      <c r="A61" s="16"/>
      <c r="B61" s="358"/>
      <c r="C61" s="362"/>
      <c r="D61" s="362"/>
      <c r="E61" s="362"/>
      <c r="F61" s="362"/>
      <c r="G61" s="362"/>
      <c r="H61" s="1"/>
      <c r="I61" s="1"/>
      <c r="J61" s="1"/>
    </row>
    <row r="62" spans="1:10" ht="75.75" customHeight="1" x14ac:dyDescent="0.25">
      <c r="A62" s="5"/>
      <c r="B62" s="5"/>
      <c r="C62" s="5"/>
      <c r="D62" s="5"/>
      <c r="E62" s="5"/>
      <c r="F62" s="430" t="s">
        <v>609</v>
      </c>
      <c r="G62" s="430"/>
      <c r="H62" s="1"/>
      <c r="I62" s="443"/>
      <c r="J62" s="443"/>
    </row>
    <row r="63" spans="1:10" ht="66.75" customHeight="1" x14ac:dyDescent="0.25">
      <c r="A63" s="5"/>
      <c r="B63" s="5"/>
      <c r="C63" s="5"/>
      <c r="D63" s="5"/>
      <c r="E63" s="5"/>
      <c r="F63" s="401" t="s">
        <v>790</v>
      </c>
      <c r="G63" s="401"/>
      <c r="H63" s="1"/>
      <c r="I63" s="443"/>
      <c r="J63" s="443"/>
    </row>
    <row r="64" spans="1:10" ht="56.25" hidden="1" customHeight="1" x14ac:dyDescent="0.25">
      <c r="A64" s="5"/>
      <c r="B64" s="5"/>
      <c r="C64" s="5"/>
      <c r="D64" s="5"/>
      <c r="E64" s="5"/>
      <c r="F64" s="402" t="s">
        <v>781</v>
      </c>
      <c r="G64" s="402"/>
      <c r="H64" s="1"/>
      <c r="I64" s="367"/>
      <c r="J64" s="367"/>
    </row>
    <row r="65" spans="1:10" ht="15.6" customHeight="1" x14ac:dyDescent="0.25">
      <c r="A65" s="404" t="s">
        <v>40</v>
      </c>
      <c r="B65" s="404"/>
      <c r="C65" s="404"/>
      <c r="D65" s="404"/>
      <c r="E65" s="404"/>
      <c r="F65" s="404"/>
      <c r="G65" s="404"/>
      <c r="H65" s="1"/>
      <c r="I65" s="1"/>
      <c r="J65" s="1"/>
    </row>
    <row r="66" spans="1:10" ht="21.6" customHeight="1" x14ac:dyDescent="0.25">
      <c r="A66" s="404" t="s">
        <v>234</v>
      </c>
      <c r="B66" s="404"/>
      <c r="C66" s="404"/>
      <c r="D66" s="404"/>
      <c r="E66" s="404"/>
      <c r="F66" s="404"/>
      <c r="G66" s="404"/>
      <c r="H66" s="1"/>
      <c r="I66" s="1"/>
      <c r="J66" s="1"/>
    </row>
    <row r="67" spans="1:10" ht="14.45" customHeight="1" x14ac:dyDescent="0.25">
      <c r="A67" s="370"/>
      <c r="B67" s="404" t="s">
        <v>673</v>
      </c>
      <c r="C67" s="404"/>
      <c r="D67" s="404"/>
      <c r="E67" s="404"/>
      <c r="F67" s="6"/>
      <c r="G67" s="6"/>
      <c r="H67" s="14"/>
      <c r="I67" s="1"/>
      <c r="J67" s="1"/>
    </row>
    <row r="68" spans="1:10" ht="16.149999999999999" customHeight="1" x14ac:dyDescent="0.25">
      <c r="A68" s="370"/>
      <c r="B68" s="360"/>
      <c r="C68" s="360"/>
      <c r="D68" s="360"/>
      <c r="E68" s="360"/>
      <c r="F68" s="6"/>
      <c r="G68" s="6"/>
      <c r="H68" s="14"/>
      <c r="I68" s="1"/>
      <c r="J68" s="1"/>
    </row>
    <row r="69" spans="1:10" ht="27" customHeight="1" x14ac:dyDescent="0.25">
      <c r="A69" s="15" t="s">
        <v>41</v>
      </c>
      <c r="B69" s="388" t="s">
        <v>782</v>
      </c>
      <c r="C69" s="388"/>
      <c r="D69" s="388"/>
      <c r="E69" s="388"/>
      <c r="F69" s="388"/>
      <c r="G69" s="388"/>
      <c r="H69" s="1"/>
      <c r="I69" s="1"/>
      <c r="J69" s="1"/>
    </row>
    <row r="70" spans="1:10" ht="15" customHeight="1" x14ac:dyDescent="0.25">
      <c r="A70" s="370" t="s">
        <v>42</v>
      </c>
      <c r="B70" s="386" t="s">
        <v>662</v>
      </c>
      <c r="C70" s="386"/>
      <c r="D70" s="386"/>
      <c r="E70" s="356"/>
      <c r="F70" s="356"/>
      <c r="G70" s="356"/>
      <c r="H70" s="1"/>
      <c r="I70" s="1"/>
      <c r="J70" s="1"/>
    </row>
    <row r="71" spans="1:10" ht="118.5" customHeight="1" x14ac:dyDescent="0.25">
      <c r="A71" s="370" t="s">
        <v>0</v>
      </c>
      <c r="B71" s="447" t="s">
        <v>791</v>
      </c>
      <c r="C71" s="447"/>
      <c r="D71" s="447"/>
      <c r="E71" s="447"/>
      <c r="F71" s="447"/>
      <c r="G71" s="447"/>
      <c r="H71" s="1"/>
      <c r="I71" s="1"/>
      <c r="J71" s="1"/>
    </row>
    <row r="72" spans="1:10" ht="15" customHeight="1" x14ac:dyDescent="0.25">
      <c r="A72" s="369" t="s">
        <v>43</v>
      </c>
      <c r="B72" s="356"/>
      <c r="C72" s="369"/>
      <c r="D72" s="369"/>
      <c r="E72" s="369"/>
      <c r="F72" s="369"/>
      <c r="G72" s="369"/>
      <c r="H72" s="1"/>
      <c r="I72" s="1"/>
      <c r="J72" s="1"/>
    </row>
    <row r="73" spans="1:10" ht="27.6" customHeight="1" x14ac:dyDescent="0.25">
      <c r="A73" s="370" t="s">
        <v>1</v>
      </c>
      <c r="B73" s="386" t="s">
        <v>99</v>
      </c>
      <c r="C73" s="386"/>
      <c r="D73" s="386"/>
      <c r="E73" s="386"/>
      <c r="F73" s="386"/>
      <c r="G73" s="386"/>
      <c r="H73" s="1"/>
      <c r="I73" s="1"/>
      <c r="J73" s="1"/>
    </row>
    <row r="74" spans="1:10" ht="16.899999999999999" customHeight="1" x14ac:dyDescent="0.25">
      <c r="A74" s="370" t="s">
        <v>44</v>
      </c>
      <c r="B74" s="356" t="s">
        <v>81</v>
      </c>
      <c r="C74" s="369"/>
      <c r="D74" s="369"/>
      <c r="E74" s="369"/>
      <c r="F74" s="369"/>
      <c r="G74" s="369"/>
      <c r="H74" s="1"/>
      <c r="I74" s="1"/>
      <c r="J74" s="1"/>
    </row>
    <row r="75" spans="1:10" ht="15" customHeight="1" x14ac:dyDescent="0.25">
      <c r="A75" s="370" t="s">
        <v>45</v>
      </c>
      <c r="B75" s="386" t="s">
        <v>54</v>
      </c>
      <c r="C75" s="386"/>
      <c r="D75" s="369"/>
      <c r="E75" s="369"/>
      <c r="F75" s="369"/>
      <c r="G75" s="369"/>
      <c r="H75" s="1"/>
      <c r="I75" s="1"/>
      <c r="J75" s="1"/>
    </row>
    <row r="76" spans="1:10" ht="14.45" customHeight="1" x14ac:dyDescent="0.25">
      <c r="A76" s="370" t="s">
        <v>55</v>
      </c>
      <c r="B76" s="356" t="s">
        <v>110</v>
      </c>
      <c r="C76" s="369"/>
      <c r="D76" s="369"/>
      <c r="E76" s="369"/>
      <c r="F76" s="369"/>
      <c r="G76" s="369"/>
      <c r="H76" s="1"/>
      <c r="I76" s="1"/>
      <c r="J76" s="1"/>
    </row>
    <row r="77" spans="1:10" ht="15" customHeight="1" x14ac:dyDescent="0.25">
      <c r="A77" s="370" t="s">
        <v>46</v>
      </c>
      <c r="B77" s="388" t="s">
        <v>76</v>
      </c>
      <c r="C77" s="388"/>
      <c r="D77" s="388"/>
      <c r="E77" s="388"/>
      <c r="F77" s="388"/>
      <c r="G77" s="388"/>
      <c r="H77" s="1"/>
      <c r="I77" s="1"/>
      <c r="J77" s="1"/>
    </row>
    <row r="78" spans="1:10" ht="25.5" x14ac:dyDescent="0.25">
      <c r="A78" s="370" t="s">
        <v>118</v>
      </c>
      <c r="B78" s="398" t="s">
        <v>792</v>
      </c>
      <c r="C78" s="398"/>
      <c r="D78" s="398"/>
      <c r="E78" s="398"/>
      <c r="F78" s="398"/>
      <c r="G78" s="398"/>
      <c r="H78" s="1"/>
      <c r="I78" s="1"/>
      <c r="J78" s="1"/>
    </row>
    <row r="79" spans="1:10" ht="31.15" customHeight="1" x14ac:dyDescent="0.25">
      <c r="A79" s="370" t="s">
        <v>47</v>
      </c>
      <c r="B79" s="388" t="s">
        <v>793</v>
      </c>
      <c r="C79" s="388"/>
      <c r="D79" s="388"/>
      <c r="E79" s="388"/>
      <c r="F79" s="388"/>
      <c r="G79" s="388"/>
      <c r="H79" s="1"/>
      <c r="I79" s="1"/>
      <c r="J79" s="1"/>
    </row>
    <row r="80" spans="1:10" ht="9" customHeight="1" x14ac:dyDescent="0.25">
      <c r="A80" s="357"/>
      <c r="B80" s="356"/>
      <c r="C80" s="369"/>
      <c r="D80" s="369"/>
      <c r="E80" s="369"/>
      <c r="F80" s="369"/>
      <c r="G80" s="369"/>
      <c r="H80" s="1"/>
      <c r="I80" s="1"/>
      <c r="J80" s="1"/>
    </row>
    <row r="81" spans="1:10" ht="13.15" customHeight="1" x14ac:dyDescent="0.25">
      <c r="A81" s="399" t="s">
        <v>48</v>
      </c>
      <c r="B81" s="399"/>
      <c r="C81" s="399"/>
      <c r="D81" s="399"/>
      <c r="E81" s="399"/>
      <c r="F81" s="399"/>
      <c r="G81" s="399"/>
      <c r="H81" s="1"/>
      <c r="I81" s="1"/>
      <c r="J81" s="1"/>
    </row>
    <row r="82" spans="1:10" ht="9" customHeight="1" x14ac:dyDescent="0.25">
      <c r="A82" s="357"/>
      <c r="B82" s="356"/>
      <c r="C82" s="369"/>
      <c r="D82" s="369"/>
      <c r="E82" s="369"/>
      <c r="F82" s="369"/>
      <c r="G82" s="369"/>
      <c r="H82" s="1"/>
      <c r="I82" s="1"/>
      <c r="J82" s="1"/>
    </row>
    <row r="83" spans="1:10" ht="12" customHeight="1" x14ac:dyDescent="0.25">
      <c r="A83" s="391" t="s">
        <v>49</v>
      </c>
      <c r="B83" s="391" t="s">
        <v>11</v>
      </c>
      <c r="C83" s="361" t="s">
        <v>50</v>
      </c>
      <c r="D83" s="361" t="s">
        <v>15</v>
      </c>
      <c r="E83" s="393" t="s">
        <v>51</v>
      </c>
      <c r="F83" s="394"/>
      <c r="G83" s="395"/>
      <c r="H83" s="1"/>
      <c r="I83" s="1"/>
      <c r="J83" s="1"/>
    </row>
    <row r="84" spans="1:10" ht="15" customHeight="1" x14ac:dyDescent="0.25">
      <c r="A84" s="392"/>
      <c r="B84" s="392"/>
      <c r="C84" s="361" t="s">
        <v>133</v>
      </c>
      <c r="D84" s="361" t="s">
        <v>226</v>
      </c>
      <c r="E84" s="361" t="s">
        <v>404</v>
      </c>
      <c r="F84" s="361" t="s">
        <v>605</v>
      </c>
      <c r="G84" s="361" t="s">
        <v>674</v>
      </c>
      <c r="H84" s="1"/>
      <c r="I84" s="1"/>
      <c r="J84" s="1"/>
    </row>
    <row r="85" spans="1:10" ht="26.45" customHeight="1" x14ac:dyDescent="0.25">
      <c r="A85" s="7" t="s">
        <v>7</v>
      </c>
      <c r="B85" s="4" t="s">
        <v>52</v>
      </c>
      <c r="C85" s="10"/>
      <c r="D85" s="10"/>
      <c r="E85" s="9">
        <v>1282198</v>
      </c>
      <c r="F85" s="10"/>
      <c r="G85" s="10"/>
      <c r="H85" s="1"/>
      <c r="I85" s="1"/>
      <c r="J85" s="1"/>
    </row>
    <row r="86" spans="1:10" ht="17.25" customHeight="1" x14ac:dyDescent="0.25">
      <c r="A86" s="7" t="s">
        <v>8</v>
      </c>
      <c r="B86" s="4" t="s">
        <v>52</v>
      </c>
      <c r="C86" s="21"/>
      <c r="D86" s="21">
        <v>1616413</v>
      </c>
      <c r="E86" s="21">
        <f>F121</f>
        <v>0</v>
      </c>
      <c r="F86" s="21"/>
      <c r="G86" s="21"/>
      <c r="H86" s="1"/>
      <c r="I86" s="1"/>
      <c r="J86" s="1"/>
    </row>
    <row r="87" spans="1:10" ht="29.45" customHeight="1" x14ac:dyDescent="0.25">
      <c r="A87" s="11" t="s">
        <v>53</v>
      </c>
      <c r="B87" s="361" t="s">
        <v>52</v>
      </c>
      <c r="C87" s="9">
        <v>0</v>
      </c>
      <c r="D87" s="9">
        <v>1616413</v>
      </c>
      <c r="E87" s="364">
        <f>SUM(E85:E86)</f>
        <v>1282198</v>
      </c>
      <c r="F87" s="9">
        <v>0</v>
      </c>
      <c r="G87" s="9">
        <v>0</v>
      </c>
      <c r="H87" s="1"/>
      <c r="I87" s="1"/>
      <c r="J87" s="1"/>
    </row>
    <row r="88" spans="1:10" ht="11.45" customHeight="1" x14ac:dyDescent="0.25">
      <c r="A88" s="368"/>
      <c r="B88" s="35"/>
      <c r="C88" s="35"/>
      <c r="D88" s="35"/>
      <c r="E88" s="35"/>
      <c r="F88" s="35"/>
      <c r="G88" s="35"/>
      <c r="H88" s="1"/>
      <c r="I88" s="1"/>
      <c r="J88" s="1"/>
    </row>
    <row r="89" spans="1:10" ht="25.5" x14ac:dyDescent="0.25">
      <c r="A89" s="16" t="s">
        <v>57</v>
      </c>
      <c r="B89" s="387" t="s">
        <v>70</v>
      </c>
      <c r="C89" s="387"/>
      <c r="D89" s="387"/>
      <c r="E89" s="387"/>
      <c r="F89" s="387"/>
      <c r="G89" s="387"/>
      <c r="H89" s="1"/>
      <c r="I89" s="1"/>
      <c r="J89" s="1"/>
    </row>
    <row r="90" spans="1:10" x14ac:dyDescent="0.25">
      <c r="A90" s="16" t="s">
        <v>58</v>
      </c>
      <c r="B90" s="386"/>
      <c r="C90" s="386"/>
      <c r="D90" s="386"/>
      <c r="E90" s="362"/>
      <c r="F90" s="362"/>
      <c r="G90" s="362"/>
      <c r="H90" s="1"/>
      <c r="I90" s="1"/>
      <c r="J90" s="1"/>
    </row>
    <row r="91" spans="1:10" x14ac:dyDescent="0.25">
      <c r="A91" s="16" t="s">
        <v>44</v>
      </c>
      <c r="B91" s="388" t="s">
        <v>122</v>
      </c>
      <c r="C91" s="388"/>
      <c r="D91" s="388"/>
      <c r="E91" s="388"/>
      <c r="F91" s="388"/>
      <c r="G91" s="388"/>
      <c r="H91" s="1"/>
      <c r="I91" s="1"/>
      <c r="J91" s="1"/>
    </row>
    <row r="92" spans="1:10" x14ac:dyDescent="0.25">
      <c r="A92" s="16" t="s">
        <v>55</v>
      </c>
      <c r="B92" s="356" t="s">
        <v>115</v>
      </c>
      <c r="C92" s="362"/>
      <c r="D92" s="362"/>
      <c r="E92" s="362"/>
      <c r="F92" s="362"/>
      <c r="G92" s="362"/>
      <c r="H92" s="1"/>
      <c r="I92" s="1"/>
      <c r="J92" s="1"/>
    </row>
    <row r="93" spans="1:10" ht="25.5" customHeight="1" x14ac:dyDescent="0.25">
      <c r="A93" s="370" t="s">
        <v>59</v>
      </c>
      <c r="B93" s="388" t="s">
        <v>793</v>
      </c>
      <c r="C93" s="388"/>
      <c r="D93" s="388"/>
      <c r="E93" s="388"/>
      <c r="F93" s="388"/>
      <c r="G93" s="388"/>
      <c r="H93" s="1"/>
      <c r="I93" s="1"/>
      <c r="J93" s="1"/>
    </row>
    <row r="94" spans="1:10" ht="11.45" customHeight="1" x14ac:dyDescent="0.25">
      <c r="A94" s="368"/>
      <c r="B94" s="35"/>
      <c r="C94" s="35"/>
      <c r="D94" s="35"/>
      <c r="E94" s="35"/>
      <c r="F94" s="35"/>
      <c r="G94" s="35"/>
      <c r="H94" s="1"/>
      <c r="I94" s="1"/>
      <c r="J94" s="1"/>
    </row>
    <row r="95" spans="1:10" ht="18" customHeight="1" x14ac:dyDescent="0.25">
      <c r="A95" s="414" t="s">
        <v>12</v>
      </c>
      <c r="B95" s="414"/>
      <c r="C95" s="414"/>
      <c r="D95" s="414"/>
      <c r="E95" s="414"/>
      <c r="F95" s="414"/>
      <c r="G95" s="414"/>
      <c r="H95" s="1"/>
      <c r="I95" s="1"/>
      <c r="J95" s="1"/>
    </row>
    <row r="96" spans="1:10" ht="18.600000000000001" customHeight="1" x14ac:dyDescent="0.25">
      <c r="A96" s="391" t="s">
        <v>12</v>
      </c>
      <c r="B96" s="391" t="s">
        <v>11</v>
      </c>
      <c r="C96" s="361" t="s">
        <v>50</v>
      </c>
      <c r="D96" s="361" t="s">
        <v>15</v>
      </c>
      <c r="E96" s="393" t="s">
        <v>51</v>
      </c>
      <c r="F96" s="394"/>
      <c r="G96" s="395"/>
      <c r="H96" s="1"/>
      <c r="I96" s="1"/>
      <c r="J96" s="1"/>
    </row>
    <row r="97" spans="1:10" ht="10.15" customHeight="1" x14ac:dyDescent="0.25">
      <c r="A97" s="392"/>
      <c r="B97" s="392"/>
      <c r="C97" s="361" t="s">
        <v>133</v>
      </c>
      <c r="D97" s="361" t="s">
        <v>226</v>
      </c>
      <c r="E97" s="361" t="s">
        <v>404</v>
      </c>
      <c r="F97" s="361" t="s">
        <v>605</v>
      </c>
      <c r="G97" s="361" t="s">
        <v>674</v>
      </c>
      <c r="H97" s="1"/>
      <c r="I97" s="1"/>
      <c r="J97" s="1"/>
    </row>
    <row r="98" spans="1:10" ht="38.25" x14ac:dyDescent="0.25">
      <c r="A98" s="25" t="s">
        <v>794</v>
      </c>
      <c r="B98" s="190" t="s">
        <v>768</v>
      </c>
      <c r="C98" s="4"/>
      <c r="D98" s="4"/>
      <c r="E98" s="49">
        <v>2</v>
      </c>
      <c r="F98" s="49"/>
      <c r="G98" s="49"/>
      <c r="H98" s="1"/>
      <c r="I98" s="1"/>
      <c r="J98" s="1"/>
    </row>
    <row r="99" spans="1:10" ht="38.25" x14ac:dyDescent="0.25">
      <c r="A99" s="25" t="s">
        <v>795</v>
      </c>
      <c r="B99" s="190" t="s">
        <v>768</v>
      </c>
      <c r="C99" s="4"/>
      <c r="D99" s="4"/>
      <c r="E99" s="49">
        <v>1</v>
      </c>
      <c r="F99" s="49"/>
      <c r="G99" s="49"/>
      <c r="H99" s="1"/>
      <c r="I99" s="1"/>
      <c r="J99" s="1"/>
    </row>
    <row r="100" spans="1:10" ht="11.45" customHeight="1" x14ac:dyDescent="0.25">
      <c r="A100" s="368"/>
      <c r="B100" s="35"/>
      <c r="C100" s="35"/>
      <c r="D100" s="35"/>
      <c r="E100" s="35"/>
      <c r="F100" s="35"/>
      <c r="G100" s="35"/>
      <c r="H100" s="1"/>
      <c r="I100" s="1"/>
      <c r="J100" s="1"/>
    </row>
    <row r="101" spans="1:10" x14ac:dyDescent="0.25">
      <c r="A101" s="399" t="s">
        <v>48</v>
      </c>
      <c r="B101" s="399"/>
      <c r="C101" s="399"/>
      <c r="D101" s="399"/>
      <c r="E101" s="399"/>
      <c r="F101" s="399"/>
      <c r="G101" s="399"/>
    </row>
    <row r="102" spans="1:10" x14ac:dyDescent="0.25">
      <c r="A102" s="391" t="s">
        <v>49</v>
      </c>
      <c r="B102" s="391" t="s">
        <v>11</v>
      </c>
      <c r="C102" s="361" t="s">
        <v>50</v>
      </c>
      <c r="D102" s="361" t="s">
        <v>15</v>
      </c>
      <c r="E102" s="393" t="s">
        <v>51</v>
      </c>
      <c r="F102" s="394"/>
      <c r="G102" s="395"/>
    </row>
    <row r="103" spans="1:10" x14ac:dyDescent="0.25">
      <c r="A103" s="392"/>
      <c r="B103" s="392"/>
      <c r="C103" s="361" t="s">
        <v>133</v>
      </c>
      <c r="D103" s="361" t="s">
        <v>226</v>
      </c>
      <c r="E103" s="361" t="s">
        <v>404</v>
      </c>
      <c r="F103" s="361" t="s">
        <v>605</v>
      </c>
      <c r="G103" s="361" t="s">
        <v>674</v>
      </c>
    </row>
    <row r="104" spans="1:10" x14ac:dyDescent="0.25">
      <c r="A104" s="11" t="s">
        <v>53</v>
      </c>
      <c r="B104" s="361" t="s">
        <v>52</v>
      </c>
      <c r="C104" s="9">
        <v>0</v>
      </c>
      <c r="D104" s="9">
        <v>0</v>
      </c>
      <c r="E104" s="9">
        <v>1282198</v>
      </c>
      <c r="F104" s="9">
        <v>0</v>
      </c>
      <c r="G104" s="9">
        <v>0</v>
      </c>
    </row>
    <row r="105" spans="1:10" ht="6" customHeight="1" x14ac:dyDescent="0.25">
      <c r="A105" s="368"/>
      <c r="B105" s="35"/>
      <c r="C105" s="35"/>
      <c r="D105" s="35"/>
      <c r="E105" s="35"/>
      <c r="F105" s="35"/>
      <c r="G105" s="35"/>
      <c r="H105" s="1"/>
      <c r="I105" s="1"/>
      <c r="J105" s="1"/>
    </row>
    <row r="106" spans="1:10" ht="24" customHeight="1" x14ac:dyDescent="0.25">
      <c r="A106" s="16" t="s">
        <v>57</v>
      </c>
      <c r="B106" s="387" t="s">
        <v>56</v>
      </c>
      <c r="C106" s="387"/>
      <c r="D106" s="387"/>
      <c r="E106" s="387"/>
      <c r="F106" s="387"/>
      <c r="G106" s="387"/>
      <c r="H106" s="1"/>
      <c r="I106" s="1"/>
      <c r="J106" s="1"/>
    </row>
    <row r="107" spans="1:10" x14ac:dyDescent="0.25">
      <c r="A107" s="16" t="s">
        <v>58</v>
      </c>
      <c r="B107" s="386" t="s">
        <v>104</v>
      </c>
      <c r="C107" s="386"/>
      <c r="D107" s="386"/>
      <c r="E107" s="362"/>
      <c r="F107" s="362"/>
      <c r="G107" s="362"/>
      <c r="H107" s="1"/>
      <c r="I107" s="1"/>
      <c r="J107" s="1"/>
    </row>
    <row r="108" spans="1:10" x14ac:dyDescent="0.25">
      <c r="A108" s="16" t="s">
        <v>44</v>
      </c>
      <c r="B108" s="388" t="s">
        <v>122</v>
      </c>
      <c r="C108" s="388"/>
      <c r="D108" s="388"/>
      <c r="E108" s="388"/>
      <c r="F108" s="388"/>
      <c r="G108" s="388"/>
      <c r="H108" s="1"/>
      <c r="I108" s="1"/>
      <c r="J108" s="1"/>
    </row>
    <row r="109" spans="1:10" ht="27.6" customHeight="1" x14ac:dyDescent="0.25">
      <c r="A109" s="16" t="s">
        <v>55</v>
      </c>
      <c r="B109" s="356" t="s">
        <v>110</v>
      </c>
      <c r="C109" s="362"/>
      <c r="D109" s="362"/>
      <c r="E109" s="362"/>
      <c r="F109" s="362"/>
      <c r="G109" s="362"/>
      <c r="H109" s="1"/>
      <c r="I109" s="1"/>
      <c r="J109" s="1"/>
    </row>
    <row r="110" spans="1:10" ht="25.5" customHeight="1" x14ac:dyDescent="0.25">
      <c r="A110" s="370" t="s">
        <v>59</v>
      </c>
      <c r="B110" s="388" t="s">
        <v>793</v>
      </c>
      <c r="C110" s="388"/>
      <c r="D110" s="388"/>
      <c r="E110" s="388"/>
      <c r="F110" s="388"/>
      <c r="G110" s="388"/>
      <c r="H110" s="1"/>
      <c r="I110" s="1"/>
      <c r="J110" s="1"/>
    </row>
    <row r="111" spans="1:10" ht="11.45" customHeight="1" x14ac:dyDescent="0.25">
      <c r="A111" s="368"/>
      <c r="B111" s="35"/>
      <c r="C111" s="35"/>
      <c r="D111" s="35"/>
      <c r="E111" s="35"/>
      <c r="F111" s="35"/>
      <c r="G111" s="35"/>
      <c r="H111" s="1"/>
      <c r="I111" s="1"/>
      <c r="J111" s="1"/>
    </row>
    <row r="112" spans="1:10" ht="18" customHeight="1" x14ac:dyDescent="0.25">
      <c r="A112" s="414" t="s">
        <v>12</v>
      </c>
      <c r="B112" s="414"/>
      <c r="C112" s="414"/>
      <c r="D112" s="414"/>
      <c r="E112" s="414"/>
      <c r="F112" s="414"/>
      <c r="G112" s="414"/>
      <c r="H112" s="1"/>
      <c r="I112" s="1"/>
      <c r="J112" s="1"/>
    </row>
    <row r="113" spans="1:10" ht="18.600000000000001" customHeight="1" x14ac:dyDescent="0.25">
      <c r="A113" s="391" t="s">
        <v>12</v>
      </c>
      <c r="B113" s="391" t="s">
        <v>11</v>
      </c>
      <c r="C113" s="361" t="s">
        <v>50</v>
      </c>
      <c r="D113" s="361" t="s">
        <v>15</v>
      </c>
      <c r="E113" s="393" t="s">
        <v>51</v>
      </c>
      <c r="F113" s="394"/>
      <c r="G113" s="395"/>
      <c r="H113" s="1"/>
      <c r="I113" s="1"/>
      <c r="J113" s="1"/>
    </row>
    <row r="114" spans="1:10" ht="10.15" customHeight="1" x14ac:dyDescent="0.25">
      <c r="A114" s="392"/>
      <c r="B114" s="392"/>
      <c r="C114" s="361" t="s">
        <v>133</v>
      </c>
      <c r="D114" s="361" t="s">
        <v>226</v>
      </c>
      <c r="E114" s="361" t="s">
        <v>404</v>
      </c>
      <c r="F114" s="361" t="s">
        <v>605</v>
      </c>
      <c r="G114" s="361" t="s">
        <v>674</v>
      </c>
      <c r="H114" s="1"/>
      <c r="I114" s="1"/>
      <c r="J114" s="1"/>
    </row>
    <row r="115" spans="1:10" ht="38.25" x14ac:dyDescent="0.25">
      <c r="A115" s="25" t="s">
        <v>783</v>
      </c>
      <c r="B115" s="190" t="s">
        <v>768</v>
      </c>
      <c r="C115" s="4">
        <v>1</v>
      </c>
      <c r="D115" s="4"/>
      <c r="E115" s="49"/>
      <c r="F115" s="49"/>
      <c r="G115" s="49"/>
      <c r="H115" s="1"/>
      <c r="I115" s="1"/>
      <c r="J115" s="1"/>
    </row>
    <row r="116" spans="1:10" ht="38.25" x14ac:dyDescent="0.25">
      <c r="A116" s="25" t="s">
        <v>784</v>
      </c>
      <c r="B116" s="190" t="s">
        <v>768</v>
      </c>
      <c r="C116" s="4">
        <v>1</v>
      </c>
      <c r="D116" s="4"/>
      <c r="E116" s="49"/>
      <c r="F116" s="49"/>
      <c r="G116" s="49"/>
      <c r="H116" s="1"/>
      <c r="I116" s="1"/>
      <c r="J116" s="1"/>
    </row>
    <row r="117" spans="1:10" ht="11.45" customHeight="1" x14ac:dyDescent="0.25">
      <c r="A117" s="368"/>
      <c r="B117" s="35"/>
      <c r="C117" s="35"/>
      <c r="D117" s="35"/>
      <c r="E117" s="35"/>
      <c r="F117" s="35"/>
      <c r="G117" s="35"/>
      <c r="H117" s="1"/>
      <c r="I117" s="1"/>
      <c r="J117" s="1"/>
    </row>
    <row r="118" spans="1:10" x14ac:dyDescent="0.25">
      <c r="A118" s="399" t="s">
        <v>48</v>
      </c>
      <c r="B118" s="399"/>
      <c r="C118" s="399"/>
      <c r="D118" s="399"/>
      <c r="E118" s="399"/>
      <c r="F118" s="399"/>
      <c r="G118" s="399"/>
    </row>
    <row r="119" spans="1:10" x14ac:dyDescent="0.25">
      <c r="A119" s="391" t="s">
        <v>49</v>
      </c>
      <c r="B119" s="391" t="s">
        <v>11</v>
      </c>
      <c r="C119" s="361" t="s">
        <v>50</v>
      </c>
      <c r="D119" s="361" t="s">
        <v>15</v>
      </c>
      <c r="E119" s="393" t="s">
        <v>51</v>
      </c>
      <c r="F119" s="394"/>
      <c r="G119" s="395"/>
    </row>
    <row r="120" spans="1:10" x14ac:dyDescent="0.25">
      <c r="A120" s="392"/>
      <c r="B120" s="392"/>
      <c r="C120" s="361" t="s">
        <v>133</v>
      </c>
      <c r="D120" s="361" t="s">
        <v>226</v>
      </c>
      <c r="E120" s="361" t="s">
        <v>404</v>
      </c>
      <c r="F120" s="361" t="s">
        <v>605</v>
      </c>
      <c r="G120" s="361" t="s">
        <v>674</v>
      </c>
    </row>
    <row r="121" spans="1:10" ht="33" customHeight="1" x14ac:dyDescent="0.25">
      <c r="A121" s="11" t="s">
        <v>53</v>
      </c>
      <c r="B121" s="361" t="s">
        <v>52</v>
      </c>
      <c r="C121" s="9">
        <v>1616413</v>
      </c>
      <c r="D121" s="9">
        <v>1616413</v>
      </c>
      <c r="E121" s="9"/>
      <c r="F121" s="376">
        <v>0</v>
      </c>
      <c r="G121" s="9">
        <v>0</v>
      </c>
    </row>
  </sheetData>
  <mergeCells count="88">
    <mergeCell ref="B10:G10"/>
    <mergeCell ref="F1:G1"/>
    <mergeCell ref="J1:K1"/>
    <mergeCell ref="F2:G2"/>
    <mergeCell ref="J2:K2"/>
    <mergeCell ref="F3:G3"/>
    <mergeCell ref="J3:K3"/>
    <mergeCell ref="A4:G4"/>
    <mergeCell ref="A5:G5"/>
    <mergeCell ref="B6:E6"/>
    <mergeCell ref="B8:G8"/>
    <mergeCell ref="B9:E9"/>
    <mergeCell ref="B29:G29"/>
    <mergeCell ref="B12:E12"/>
    <mergeCell ref="B13:G13"/>
    <mergeCell ref="B16:G16"/>
    <mergeCell ref="B17:G17"/>
    <mergeCell ref="B18:G18"/>
    <mergeCell ref="A20:G20"/>
    <mergeCell ref="A21:A22"/>
    <mergeCell ref="B21:B22"/>
    <mergeCell ref="E21:G21"/>
    <mergeCell ref="B27:D27"/>
    <mergeCell ref="B28:D28"/>
    <mergeCell ref="B47:G47"/>
    <mergeCell ref="B31:G31"/>
    <mergeCell ref="A33:G33"/>
    <mergeCell ref="A34:A35"/>
    <mergeCell ref="B34:B35"/>
    <mergeCell ref="E34:G34"/>
    <mergeCell ref="A40:G40"/>
    <mergeCell ref="A41:A42"/>
    <mergeCell ref="B41:B42"/>
    <mergeCell ref="E41:G41"/>
    <mergeCell ref="B45:C45"/>
    <mergeCell ref="B46:D46"/>
    <mergeCell ref="A65:G65"/>
    <mergeCell ref="B49:G49"/>
    <mergeCell ref="A51:A52"/>
    <mergeCell ref="B51:B52"/>
    <mergeCell ref="E51:G51"/>
    <mergeCell ref="A57:G57"/>
    <mergeCell ref="A58:A59"/>
    <mergeCell ref="B58:B59"/>
    <mergeCell ref="E58:G58"/>
    <mergeCell ref="F62:G62"/>
    <mergeCell ref="I62:J62"/>
    <mergeCell ref="F63:G63"/>
    <mergeCell ref="I63:J63"/>
    <mergeCell ref="F64:G64"/>
    <mergeCell ref="A83:A84"/>
    <mergeCell ref="B83:B84"/>
    <mergeCell ref="E83:G83"/>
    <mergeCell ref="A66:G66"/>
    <mergeCell ref="B67:E67"/>
    <mergeCell ref="B69:G69"/>
    <mergeCell ref="B70:D70"/>
    <mergeCell ref="B71:G71"/>
    <mergeCell ref="B73:G73"/>
    <mergeCell ref="B75:C75"/>
    <mergeCell ref="B77:G77"/>
    <mergeCell ref="B78:G78"/>
    <mergeCell ref="B79:G79"/>
    <mergeCell ref="A81:G81"/>
    <mergeCell ref="B107:D107"/>
    <mergeCell ref="B89:G89"/>
    <mergeCell ref="B90:D90"/>
    <mergeCell ref="B91:G91"/>
    <mergeCell ref="B93:G93"/>
    <mergeCell ref="A95:G95"/>
    <mergeCell ref="A96:A97"/>
    <mergeCell ref="B96:B97"/>
    <mergeCell ref="E96:G96"/>
    <mergeCell ref="A101:G101"/>
    <mergeCell ref="A102:A103"/>
    <mergeCell ref="B102:B103"/>
    <mergeCell ref="E102:G102"/>
    <mergeCell ref="B106:G106"/>
    <mergeCell ref="A118:G118"/>
    <mergeCell ref="A119:A120"/>
    <mergeCell ref="B119:B120"/>
    <mergeCell ref="E119:G119"/>
    <mergeCell ref="B108:G108"/>
    <mergeCell ref="B110:G110"/>
    <mergeCell ref="A112:G112"/>
    <mergeCell ref="A113:A114"/>
    <mergeCell ref="B113:B114"/>
    <mergeCell ref="E113:G113"/>
  </mergeCells>
  <pageMargins left="0.7" right="0.7" top="0.75" bottom="0.75" header="0.3" footer="0.3"/>
  <pageSetup paperSize="9" scale="60" orientation="portrait" r:id="rId1"/>
  <rowBreaks count="2" manualBreakCount="2">
    <brk id="24" max="6" man="1"/>
    <brk id="61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7"/>
  <sheetViews>
    <sheetView view="pageBreakPreview" zoomScale="70" zoomScaleNormal="100" zoomScaleSheetLayoutView="70" zoomScalePageLayoutView="90" workbookViewId="0">
      <selection activeCell="C18" sqref="C18"/>
    </sheetView>
  </sheetViews>
  <sheetFormatPr defaultRowHeight="15.75" x14ac:dyDescent="0.25"/>
  <cols>
    <col min="1" max="1" width="72.85546875" style="130" customWidth="1"/>
    <col min="2" max="2" width="22.5703125" style="130" customWidth="1"/>
    <col min="3" max="3" width="20.85546875" style="130" customWidth="1"/>
    <col min="4" max="4" width="22.42578125" style="130" customWidth="1"/>
    <col min="5" max="7" width="20.85546875" style="130" customWidth="1"/>
    <col min="8" max="8" width="11.85546875" style="130" customWidth="1"/>
    <col min="9" max="9" width="10.5703125" style="130" customWidth="1"/>
    <col min="10" max="16384" width="9.140625" style="130"/>
  </cols>
  <sheetData>
    <row r="1" spans="1:10" ht="56.25" customHeight="1" x14ac:dyDescent="0.25">
      <c r="F1" s="425" t="s">
        <v>520</v>
      </c>
      <c r="G1" s="425"/>
    </row>
    <row r="2" spans="1:10" ht="6.75" hidden="1" customHeight="1" x14ac:dyDescent="0.25">
      <c r="F2" s="402" t="s">
        <v>499</v>
      </c>
      <c r="G2" s="402"/>
    </row>
    <row r="3" spans="1:10" ht="54.75" customHeight="1" x14ac:dyDescent="0.25">
      <c r="F3" s="402" t="s">
        <v>521</v>
      </c>
      <c r="G3" s="402"/>
    </row>
    <row r="5" spans="1:10" x14ac:dyDescent="0.25">
      <c r="B5" s="459" t="s">
        <v>519</v>
      </c>
      <c r="C5" s="459"/>
      <c r="D5" s="459"/>
      <c r="E5" s="459"/>
      <c r="F5" s="459"/>
      <c r="G5" s="459"/>
      <c r="H5" s="459"/>
    </row>
    <row r="6" spans="1:10" x14ac:dyDescent="0.25">
      <c r="B6" s="460" t="s">
        <v>233</v>
      </c>
      <c r="C6" s="460"/>
      <c r="D6" s="460"/>
      <c r="E6" s="460"/>
      <c r="F6" s="460"/>
      <c r="G6" s="460"/>
      <c r="H6" s="460"/>
    </row>
    <row r="7" spans="1:10" x14ac:dyDescent="0.25">
      <c r="B7" s="24"/>
      <c r="C7" s="459" t="s">
        <v>464</v>
      </c>
      <c r="D7" s="459"/>
      <c r="E7" s="459"/>
      <c r="F7" s="459"/>
      <c r="G7" s="44"/>
      <c r="H7" s="44"/>
    </row>
    <row r="10" spans="1:10" ht="48" customHeight="1" x14ac:dyDescent="0.25">
      <c r="A10" s="155" t="s">
        <v>34</v>
      </c>
      <c r="B10" s="454" t="s">
        <v>518</v>
      </c>
      <c r="C10" s="454"/>
      <c r="D10" s="454"/>
      <c r="E10" s="454"/>
      <c r="F10" s="454"/>
      <c r="G10" s="454"/>
    </row>
    <row r="11" spans="1:10" ht="18.75" customHeight="1" x14ac:dyDescent="0.25">
      <c r="A11" s="155" t="s">
        <v>33</v>
      </c>
      <c r="B11" s="455" t="s">
        <v>517</v>
      </c>
      <c r="C11" s="455"/>
      <c r="D11" s="455"/>
      <c r="E11" s="156"/>
      <c r="F11" s="156"/>
      <c r="G11" s="156"/>
    </row>
    <row r="12" spans="1:10" ht="135.75" customHeight="1" x14ac:dyDescent="0.25">
      <c r="A12" s="155" t="s">
        <v>32</v>
      </c>
      <c r="B12" s="454" t="s">
        <v>525</v>
      </c>
      <c r="C12" s="454"/>
      <c r="D12" s="454"/>
      <c r="E12" s="454"/>
      <c r="F12" s="454"/>
      <c r="G12" s="454"/>
    </row>
    <row r="13" spans="1:10" s="128" customFormat="1" ht="21.6" customHeight="1" x14ac:dyDescent="0.25">
      <c r="A13" s="150" t="s">
        <v>22</v>
      </c>
      <c r="B13" s="123"/>
      <c r="C13" s="122"/>
      <c r="D13" s="44"/>
      <c r="E13" s="44"/>
      <c r="F13" s="44"/>
      <c r="G13" s="44"/>
      <c r="H13" s="1"/>
      <c r="I13" s="1"/>
      <c r="J13" s="1"/>
    </row>
    <row r="14" spans="1:10" s="128" customFormat="1" ht="15" x14ac:dyDescent="0.25">
      <c r="A14" s="152" t="s">
        <v>103</v>
      </c>
      <c r="B14" s="386"/>
      <c r="C14" s="386"/>
      <c r="D14" s="386"/>
      <c r="E14" s="44"/>
      <c r="F14" s="44"/>
      <c r="G14" s="44"/>
      <c r="H14" s="1"/>
      <c r="I14" s="1"/>
      <c r="J14" s="1"/>
    </row>
    <row r="15" spans="1:10" s="128" customFormat="1" ht="15" x14ac:dyDescent="0.25">
      <c r="A15" s="154" t="s">
        <v>516</v>
      </c>
      <c r="B15" s="123"/>
      <c r="C15" s="44"/>
      <c r="D15" s="44"/>
      <c r="E15" s="44"/>
      <c r="F15" s="44"/>
      <c r="G15" s="44"/>
      <c r="H15" s="1"/>
      <c r="I15" s="1"/>
      <c r="J15" s="1"/>
    </row>
    <row r="16" spans="1:10" s="128" customFormat="1" ht="16.149999999999999" customHeight="1" x14ac:dyDescent="0.25">
      <c r="A16" s="150" t="s">
        <v>37</v>
      </c>
      <c r="B16" s="386"/>
      <c r="C16" s="386"/>
      <c r="D16" s="386"/>
      <c r="E16" s="386"/>
      <c r="F16" s="386"/>
      <c r="G16" s="386"/>
      <c r="H16" s="1"/>
      <c r="I16" s="1"/>
      <c r="J16" s="1"/>
    </row>
    <row r="17" spans="1:11" s="128" customFormat="1" ht="15" hidden="1" x14ac:dyDescent="0.25">
      <c r="A17" s="154"/>
      <c r="B17" s="123"/>
      <c r="C17" s="44"/>
      <c r="D17" s="44"/>
      <c r="E17" s="44"/>
      <c r="F17" s="44"/>
      <c r="G17" s="44"/>
      <c r="H17" s="1"/>
      <c r="I17" s="1"/>
      <c r="J17" s="1"/>
    </row>
    <row r="18" spans="1:11" s="128" customFormat="1" ht="30" x14ac:dyDescent="0.25">
      <c r="A18" s="151" t="s">
        <v>515</v>
      </c>
      <c r="B18" s="123"/>
      <c r="C18" s="123"/>
      <c r="D18" s="123"/>
      <c r="E18" s="123"/>
      <c r="F18" s="123"/>
      <c r="G18" s="123"/>
      <c r="H18" s="1"/>
      <c r="I18" s="1"/>
      <c r="J18" s="1"/>
    </row>
    <row r="19" spans="1:11" s="128" customFormat="1" ht="15" x14ac:dyDescent="0.25">
      <c r="A19" s="153" t="s">
        <v>14</v>
      </c>
      <c r="B19" s="388"/>
      <c r="C19" s="388"/>
      <c r="D19" s="388"/>
      <c r="E19" s="388"/>
      <c r="F19" s="388"/>
      <c r="G19" s="388"/>
      <c r="H19" s="1"/>
      <c r="I19" s="1"/>
      <c r="J19" s="1"/>
    </row>
    <row r="20" spans="1:11" s="128" customFormat="1" ht="15" x14ac:dyDescent="0.25">
      <c r="A20" s="151" t="s">
        <v>514</v>
      </c>
      <c r="B20" s="398"/>
      <c r="C20" s="398"/>
      <c r="D20" s="398"/>
      <c r="E20" s="398"/>
      <c r="F20" s="398"/>
      <c r="G20" s="398"/>
      <c r="H20" s="1"/>
      <c r="I20" s="1"/>
      <c r="J20" s="1"/>
    </row>
    <row r="21" spans="1:11" s="128" customFormat="1" ht="15" x14ac:dyDescent="0.25">
      <c r="A21" s="152" t="s">
        <v>20</v>
      </c>
      <c r="B21" s="388"/>
      <c r="C21" s="388"/>
      <c r="D21" s="388"/>
      <c r="E21" s="388"/>
      <c r="F21" s="388"/>
      <c r="G21" s="388"/>
      <c r="H21" s="1"/>
      <c r="I21" s="1"/>
      <c r="J21" s="1"/>
    </row>
    <row r="22" spans="1:11" s="128" customFormat="1" ht="15" x14ac:dyDescent="0.25">
      <c r="A22" s="151" t="s">
        <v>513</v>
      </c>
      <c r="B22" s="122"/>
      <c r="C22" s="122"/>
      <c r="D22" s="122"/>
      <c r="E22" s="122"/>
      <c r="F22" s="122"/>
      <c r="G22" s="122"/>
      <c r="H22" s="1"/>
      <c r="I22" s="1"/>
      <c r="J22" s="1"/>
    </row>
    <row r="23" spans="1:11" s="128" customFormat="1" ht="15" x14ac:dyDescent="0.25">
      <c r="A23" s="150" t="s">
        <v>526</v>
      </c>
      <c r="B23" s="123"/>
      <c r="C23" s="44"/>
      <c r="D23" s="44"/>
      <c r="E23" s="44"/>
      <c r="F23" s="44"/>
      <c r="G23" s="44"/>
      <c r="H23" s="1"/>
      <c r="I23" s="1"/>
      <c r="J23" s="1"/>
    </row>
    <row r="24" spans="1:11" s="128" customFormat="1" ht="30" x14ac:dyDescent="0.25">
      <c r="A24" s="157" t="s">
        <v>533</v>
      </c>
      <c r="B24" s="123"/>
      <c r="C24" s="44"/>
      <c r="D24" s="44"/>
      <c r="E24" s="44"/>
      <c r="F24" s="44"/>
      <c r="G24" s="44"/>
      <c r="H24" s="1"/>
      <c r="I24" s="1"/>
      <c r="J24" s="1"/>
    </row>
    <row r="25" spans="1:11" s="128" customFormat="1" ht="30" x14ac:dyDescent="0.25">
      <c r="A25" s="157" t="s">
        <v>534</v>
      </c>
      <c r="B25" s="123"/>
      <c r="C25" s="44"/>
      <c r="D25" s="44"/>
      <c r="E25" s="44"/>
      <c r="F25" s="44"/>
      <c r="G25" s="44"/>
      <c r="H25" s="1"/>
      <c r="I25" s="1"/>
      <c r="J25" s="1"/>
    </row>
    <row r="26" spans="1:11" s="128" customFormat="1" ht="13.5" customHeight="1" x14ac:dyDescent="0.25">
      <c r="A26" s="44"/>
      <c r="B26" s="123"/>
      <c r="C26" s="44"/>
      <c r="D26" s="44"/>
      <c r="E26" s="44"/>
      <c r="F26" s="44"/>
      <c r="G26" s="44"/>
      <c r="H26" s="1"/>
      <c r="I26" s="1"/>
      <c r="J26" s="1"/>
    </row>
    <row r="27" spans="1:11" s="139" customFormat="1" ht="31.5" x14ac:dyDescent="0.25">
      <c r="A27" s="456" t="s">
        <v>21</v>
      </c>
      <c r="B27" s="458" t="s">
        <v>5</v>
      </c>
      <c r="C27" s="136" t="s">
        <v>26</v>
      </c>
      <c r="D27" s="136" t="s">
        <v>27</v>
      </c>
      <c r="E27" s="458" t="s">
        <v>28</v>
      </c>
      <c r="F27" s="458"/>
      <c r="G27" s="458"/>
    </row>
    <row r="28" spans="1:11" s="139" customFormat="1" x14ac:dyDescent="0.25">
      <c r="A28" s="457"/>
      <c r="B28" s="458"/>
      <c r="C28" s="162" t="s">
        <v>17</v>
      </c>
      <c r="D28" s="162" t="s">
        <v>119</v>
      </c>
      <c r="E28" s="162" t="s">
        <v>127</v>
      </c>
      <c r="F28" s="69" t="s">
        <v>222</v>
      </c>
      <c r="G28" s="45" t="s">
        <v>403</v>
      </c>
    </row>
    <row r="29" spans="1:11" s="139" customFormat="1" ht="35.25" customHeight="1" x14ac:dyDescent="0.25">
      <c r="A29" s="137" t="s">
        <v>512</v>
      </c>
      <c r="B29" s="136" t="s">
        <v>469</v>
      </c>
      <c r="C29" s="163"/>
      <c r="D29" s="136">
        <v>1</v>
      </c>
      <c r="E29" s="163"/>
      <c r="F29" s="136"/>
      <c r="G29" s="136"/>
    </row>
    <row r="30" spans="1:11" s="139" customFormat="1" ht="35.25" customHeight="1" x14ac:dyDescent="0.25">
      <c r="A30" s="137" t="s">
        <v>527</v>
      </c>
      <c r="B30" s="163" t="s">
        <v>469</v>
      </c>
      <c r="C30" s="163"/>
      <c r="D30" s="163"/>
      <c r="E30" s="163">
        <v>1</v>
      </c>
      <c r="F30" s="163"/>
      <c r="G30" s="163"/>
    </row>
    <row r="31" spans="1:11" s="139" customFormat="1" x14ac:dyDescent="0.25">
      <c r="A31" s="140"/>
      <c r="B31" s="140"/>
      <c r="C31" s="140"/>
      <c r="D31" s="140"/>
      <c r="E31" s="140"/>
      <c r="F31" s="140"/>
      <c r="G31" s="140"/>
    </row>
    <row r="32" spans="1:11" ht="31.5" x14ac:dyDescent="0.25">
      <c r="A32" s="458" t="s">
        <v>38</v>
      </c>
      <c r="B32" s="458" t="s">
        <v>11</v>
      </c>
      <c r="C32" s="136" t="s">
        <v>26</v>
      </c>
      <c r="D32" s="136" t="s">
        <v>27</v>
      </c>
      <c r="E32" s="458" t="s">
        <v>28</v>
      </c>
      <c r="F32" s="458"/>
      <c r="G32" s="458"/>
      <c r="H32" s="135"/>
      <c r="I32" s="135"/>
      <c r="J32" s="131"/>
      <c r="K32" s="131"/>
    </row>
    <row r="33" spans="1:15" ht="17.25" customHeight="1" x14ac:dyDescent="0.25">
      <c r="A33" s="458"/>
      <c r="B33" s="458"/>
      <c r="C33" s="136" t="s">
        <v>17</v>
      </c>
      <c r="D33" s="136" t="s">
        <v>119</v>
      </c>
      <c r="E33" s="136" t="s">
        <v>127</v>
      </c>
      <c r="F33" s="136" t="s">
        <v>222</v>
      </c>
      <c r="G33" s="136" t="s">
        <v>403</v>
      </c>
      <c r="H33" s="135"/>
      <c r="I33" s="135"/>
      <c r="J33" s="138"/>
      <c r="K33" s="138"/>
    </row>
    <row r="34" spans="1:15" ht="32.25" customHeight="1" x14ac:dyDescent="0.25">
      <c r="A34" s="134" t="s">
        <v>39</v>
      </c>
      <c r="B34" s="133" t="s">
        <v>6</v>
      </c>
      <c r="C34" s="133">
        <v>0</v>
      </c>
      <c r="D34" s="133">
        <v>28117</v>
      </c>
      <c r="E34" s="133">
        <v>42303</v>
      </c>
      <c r="F34" s="133">
        <v>0</v>
      </c>
      <c r="G34" s="133">
        <v>0</v>
      </c>
      <c r="H34" s="132"/>
      <c r="I34" s="132"/>
      <c r="J34" s="132"/>
      <c r="K34" s="132"/>
    </row>
    <row r="35" spans="1:15" s="148" customFormat="1" ht="63.75" customHeight="1" x14ac:dyDescent="0.25">
      <c r="E35" s="159"/>
      <c r="F35" s="402" t="s">
        <v>522</v>
      </c>
      <c r="G35" s="402"/>
      <c r="O35" s="149"/>
    </row>
    <row r="36" spans="1:15" ht="66" customHeight="1" x14ac:dyDescent="0.25">
      <c r="E36" s="158"/>
      <c r="F36" s="402" t="s">
        <v>523</v>
      </c>
      <c r="G36" s="402"/>
      <c r="O36" s="145"/>
    </row>
    <row r="37" spans="1:15" ht="15" customHeight="1" x14ac:dyDescent="0.25">
      <c r="A37" s="461" t="s">
        <v>511</v>
      </c>
      <c r="B37" s="461"/>
      <c r="C37" s="461"/>
      <c r="D37" s="461"/>
      <c r="E37" s="461"/>
      <c r="F37" s="461"/>
      <c r="G37" s="461"/>
      <c r="H37" s="145"/>
      <c r="I37" s="145"/>
    </row>
    <row r="38" spans="1:15" ht="15" customHeight="1" x14ac:dyDescent="0.25">
      <c r="A38" s="461" t="s">
        <v>510</v>
      </c>
      <c r="B38" s="461"/>
      <c r="C38" s="461"/>
      <c r="D38" s="461"/>
      <c r="E38" s="461"/>
      <c r="F38" s="461"/>
      <c r="G38" s="461"/>
      <c r="H38" s="145"/>
      <c r="I38" s="145"/>
    </row>
    <row r="39" spans="1:15" ht="15" customHeight="1" x14ac:dyDescent="0.25">
      <c r="A39" s="461" t="s">
        <v>465</v>
      </c>
      <c r="B39" s="461"/>
      <c r="C39" s="461"/>
      <c r="D39" s="461"/>
      <c r="E39" s="461"/>
      <c r="F39" s="461"/>
      <c r="G39" s="461"/>
      <c r="H39" s="145"/>
      <c r="I39" s="145"/>
    </row>
    <row r="40" spans="1:15" ht="15" customHeight="1" x14ac:dyDescent="0.25">
      <c r="A40" s="141"/>
      <c r="B40" s="141"/>
      <c r="C40" s="141"/>
      <c r="D40" s="141"/>
      <c r="E40" s="141"/>
      <c r="F40" s="141"/>
      <c r="G40" s="141"/>
      <c r="H40" s="145"/>
      <c r="I40" s="145"/>
    </row>
    <row r="41" spans="1:15" ht="51" customHeight="1" x14ac:dyDescent="0.25">
      <c r="A41" s="15" t="s">
        <v>41</v>
      </c>
      <c r="B41" s="388" t="s">
        <v>509</v>
      </c>
      <c r="C41" s="388"/>
      <c r="D41" s="388"/>
      <c r="E41" s="388"/>
      <c r="F41" s="388"/>
      <c r="G41" s="388"/>
      <c r="H41" s="145"/>
      <c r="I41" s="145"/>
    </row>
    <row r="42" spans="1:15" ht="19.5" customHeight="1" x14ac:dyDescent="0.25">
      <c r="A42" s="13" t="s">
        <v>42</v>
      </c>
      <c r="B42" s="386" t="s">
        <v>338</v>
      </c>
      <c r="C42" s="386"/>
      <c r="D42" s="386"/>
      <c r="E42" s="123"/>
      <c r="F42" s="123"/>
      <c r="G42" s="123"/>
      <c r="H42" s="145"/>
      <c r="I42" s="145"/>
    </row>
    <row r="43" spans="1:15" ht="116.25" customHeight="1" x14ac:dyDescent="0.25">
      <c r="A43" s="13" t="s">
        <v>0</v>
      </c>
      <c r="B43" s="388" t="s">
        <v>508</v>
      </c>
      <c r="C43" s="388"/>
      <c r="D43" s="388"/>
      <c r="E43" s="388"/>
      <c r="F43" s="388"/>
      <c r="G43" s="388"/>
      <c r="H43" s="145"/>
      <c r="I43" s="145"/>
    </row>
    <row r="44" spans="1:15" x14ac:dyDescent="0.25">
      <c r="A44" s="147"/>
      <c r="B44" s="147"/>
      <c r="C44" s="147"/>
      <c r="D44" s="147"/>
      <c r="E44" s="147"/>
      <c r="F44" s="147"/>
      <c r="G44" s="147"/>
      <c r="H44" s="145"/>
      <c r="I44" s="145"/>
    </row>
    <row r="45" spans="1:15" ht="15" customHeight="1" x14ac:dyDescent="0.25">
      <c r="A45" s="462" t="s">
        <v>43</v>
      </c>
      <c r="B45" s="462"/>
      <c r="C45" s="462"/>
      <c r="D45" s="462"/>
      <c r="E45" s="462"/>
      <c r="F45" s="462"/>
      <c r="G45" s="462"/>
      <c r="H45" s="145"/>
      <c r="I45" s="145"/>
    </row>
    <row r="46" spans="1:15" ht="15" customHeight="1" x14ac:dyDescent="0.25">
      <c r="A46" s="144" t="s">
        <v>1</v>
      </c>
      <c r="B46" s="146"/>
      <c r="C46" s="146"/>
      <c r="D46" s="142"/>
      <c r="E46" s="142"/>
      <c r="F46" s="142"/>
      <c r="G46" s="142"/>
      <c r="H46" s="145"/>
      <c r="I46" s="145"/>
    </row>
    <row r="47" spans="1:15" ht="19.5" customHeight="1" x14ac:dyDescent="0.25">
      <c r="A47" s="143" t="s">
        <v>507</v>
      </c>
      <c r="B47" s="135"/>
      <c r="C47" s="135"/>
      <c r="D47" s="142"/>
      <c r="E47" s="142"/>
      <c r="F47" s="142"/>
      <c r="G47" s="142"/>
      <c r="H47" s="145"/>
      <c r="I47" s="145"/>
    </row>
    <row r="48" spans="1:15" ht="15" customHeight="1" x14ac:dyDescent="0.25">
      <c r="A48" s="144" t="s">
        <v>44</v>
      </c>
      <c r="B48" s="135"/>
      <c r="C48" s="135"/>
      <c r="D48" s="142"/>
      <c r="E48" s="142"/>
      <c r="F48" s="142"/>
      <c r="G48" s="142"/>
      <c r="H48" s="145"/>
      <c r="I48" s="145"/>
    </row>
    <row r="49" spans="1:14" ht="38.25" customHeight="1" x14ac:dyDescent="0.25">
      <c r="A49" s="143" t="s">
        <v>506</v>
      </c>
      <c r="B49" s="143"/>
      <c r="C49" s="143"/>
      <c r="D49" s="143"/>
      <c r="E49" s="143"/>
      <c r="F49" s="143"/>
      <c r="G49" s="143"/>
      <c r="H49" s="145"/>
      <c r="I49" s="145"/>
    </row>
    <row r="50" spans="1:14" ht="15" customHeight="1" x14ac:dyDescent="0.25">
      <c r="A50" s="144" t="s">
        <v>45</v>
      </c>
      <c r="B50" s="135"/>
      <c r="C50" s="135"/>
      <c r="D50" s="142"/>
      <c r="E50" s="142"/>
      <c r="F50" s="142"/>
      <c r="G50" s="142"/>
      <c r="H50" s="145"/>
      <c r="I50" s="145"/>
    </row>
    <row r="51" spans="1:14" ht="15" customHeight="1" x14ac:dyDescent="0.25">
      <c r="A51" s="143" t="s">
        <v>505</v>
      </c>
      <c r="B51" s="135"/>
      <c r="C51" s="135"/>
      <c r="D51" s="142"/>
      <c r="E51" s="142"/>
      <c r="F51" s="142"/>
      <c r="G51" s="142"/>
      <c r="K51" s="463"/>
      <c r="L51" s="463"/>
      <c r="M51" s="463"/>
      <c r="N51" s="463"/>
    </row>
    <row r="52" spans="1:14" ht="15" customHeight="1" x14ac:dyDescent="0.25">
      <c r="A52" s="144" t="s">
        <v>504</v>
      </c>
      <c r="B52" s="135"/>
      <c r="C52" s="135"/>
      <c r="D52" s="142"/>
      <c r="E52" s="142"/>
      <c r="F52" s="142"/>
      <c r="G52" s="142"/>
    </row>
    <row r="53" spans="1:14" ht="18.75" customHeight="1" x14ac:dyDescent="0.25">
      <c r="A53" s="143" t="s">
        <v>503</v>
      </c>
      <c r="B53" s="135"/>
      <c r="C53" s="135"/>
      <c r="D53" s="142"/>
      <c r="E53" s="142"/>
      <c r="F53" s="142"/>
      <c r="G53" s="142"/>
    </row>
    <row r="54" spans="1:14" s="139" customFormat="1" x14ac:dyDescent="0.25">
      <c r="A54" s="463" t="s">
        <v>529</v>
      </c>
      <c r="B54" s="463"/>
      <c r="C54" s="463"/>
      <c r="D54" s="463"/>
      <c r="E54" s="463"/>
      <c r="F54" s="463"/>
      <c r="G54" s="463"/>
    </row>
    <row r="55" spans="1:14" s="139" customFormat="1" ht="15" customHeight="1" x14ac:dyDescent="0.25">
      <c r="A55" s="464" t="s">
        <v>538</v>
      </c>
      <c r="B55" s="463"/>
      <c r="C55" s="463"/>
      <c r="D55" s="463"/>
      <c r="E55" s="463"/>
      <c r="F55" s="463"/>
      <c r="G55" s="463"/>
    </row>
    <row r="56" spans="1:14" s="139" customFormat="1" x14ac:dyDescent="0.25">
      <c r="A56" s="463" t="s">
        <v>535</v>
      </c>
      <c r="B56" s="463"/>
      <c r="C56" s="463"/>
      <c r="D56" s="463"/>
      <c r="E56" s="463"/>
      <c r="F56" s="463"/>
      <c r="G56" s="463"/>
    </row>
    <row r="57" spans="1:14" s="139" customFormat="1" x14ac:dyDescent="0.25">
      <c r="A57" s="140"/>
      <c r="B57" s="140"/>
      <c r="C57" s="140"/>
      <c r="D57" s="140"/>
      <c r="E57" s="140"/>
      <c r="F57" s="140"/>
      <c r="G57" s="140"/>
    </row>
    <row r="58" spans="1:14" s="139" customFormat="1" x14ac:dyDescent="0.25">
      <c r="A58" s="458" t="s">
        <v>12</v>
      </c>
      <c r="B58" s="458" t="s">
        <v>11</v>
      </c>
      <c r="C58" s="136" t="s">
        <v>50</v>
      </c>
      <c r="D58" s="136" t="s">
        <v>15</v>
      </c>
      <c r="E58" s="458" t="s">
        <v>51</v>
      </c>
      <c r="F58" s="458"/>
      <c r="G58" s="458"/>
    </row>
    <row r="59" spans="1:14" s="139" customFormat="1" x14ac:dyDescent="0.25">
      <c r="A59" s="458"/>
      <c r="B59" s="458"/>
      <c r="C59" s="136" t="s">
        <v>16</v>
      </c>
      <c r="D59" s="136" t="s">
        <v>120</v>
      </c>
      <c r="E59" s="136" t="s">
        <v>133</v>
      </c>
      <c r="F59" s="136" t="s">
        <v>226</v>
      </c>
      <c r="G59" s="136" t="s">
        <v>404</v>
      </c>
    </row>
    <row r="60" spans="1:14" s="139" customFormat="1" ht="35.25" customHeight="1" x14ac:dyDescent="0.25">
      <c r="A60" s="137" t="s">
        <v>501</v>
      </c>
      <c r="B60" s="136" t="s">
        <v>502</v>
      </c>
      <c r="C60" s="136"/>
      <c r="D60" s="136">
        <v>1</v>
      </c>
      <c r="E60" s="136"/>
      <c r="F60" s="136"/>
      <c r="G60" s="136"/>
    </row>
    <row r="61" spans="1:14" s="139" customFormat="1" ht="35.25" customHeight="1" x14ac:dyDescent="0.25">
      <c r="A61" s="137" t="s">
        <v>528</v>
      </c>
      <c r="B61" s="163" t="s">
        <v>502</v>
      </c>
      <c r="C61" s="163"/>
      <c r="D61" s="163"/>
      <c r="E61" s="163">
        <v>1</v>
      </c>
      <c r="F61" s="163"/>
      <c r="G61" s="163"/>
    </row>
    <row r="62" spans="1:14" s="139" customFormat="1" x14ac:dyDescent="0.25">
      <c r="A62" s="140"/>
      <c r="B62" s="140"/>
      <c r="C62" s="140"/>
      <c r="D62" s="140"/>
      <c r="E62" s="140"/>
      <c r="F62" s="140"/>
      <c r="G62" s="140"/>
    </row>
    <row r="63" spans="1:14" x14ac:dyDescent="0.25">
      <c r="A63" s="458" t="s">
        <v>49</v>
      </c>
      <c r="B63" s="458" t="s">
        <v>11</v>
      </c>
      <c r="C63" s="136" t="s">
        <v>50</v>
      </c>
      <c r="D63" s="136" t="s">
        <v>15</v>
      </c>
      <c r="E63" s="458" t="s">
        <v>51</v>
      </c>
      <c r="F63" s="458"/>
      <c r="G63" s="458"/>
      <c r="H63" s="135"/>
      <c r="I63" s="135"/>
      <c r="J63" s="131"/>
      <c r="K63" s="131"/>
    </row>
    <row r="64" spans="1:14" ht="17.25" customHeight="1" x14ac:dyDescent="0.25">
      <c r="A64" s="458"/>
      <c r="B64" s="458"/>
      <c r="C64" s="136" t="s">
        <v>16</v>
      </c>
      <c r="D64" s="136" t="s">
        <v>120</v>
      </c>
      <c r="E64" s="136" t="s">
        <v>133</v>
      </c>
      <c r="F64" s="136" t="s">
        <v>226</v>
      </c>
      <c r="G64" s="136" t="s">
        <v>404</v>
      </c>
      <c r="H64" s="135"/>
      <c r="I64" s="135"/>
      <c r="J64" s="138"/>
      <c r="K64" s="138"/>
    </row>
    <row r="65" spans="1:11" ht="32.25" customHeight="1" x14ac:dyDescent="0.25">
      <c r="A65" s="134" t="s">
        <v>53</v>
      </c>
      <c r="B65" s="133" t="s">
        <v>52</v>
      </c>
      <c r="C65" s="133">
        <v>0</v>
      </c>
      <c r="D65" s="133">
        <v>28117</v>
      </c>
      <c r="E65" s="133">
        <v>42303</v>
      </c>
      <c r="F65" s="133">
        <v>0</v>
      </c>
      <c r="G65" s="133">
        <v>0</v>
      </c>
      <c r="H65" s="132"/>
      <c r="I65" s="132"/>
      <c r="J65" s="132"/>
      <c r="K65" s="132"/>
    </row>
    <row r="66" spans="1:11" x14ac:dyDescent="0.25">
      <c r="H66" s="131"/>
      <c r="I66" s="131"/>
      <c r="J66" s="131"/>
      <c r="K66" s="131"/>
    </row>
    <row r="67" spans="1:11" x14ac:dyDescent="0.25">
      <c r="H67" s="131"/>
      <c r="I67" s="131"/>
      <c r="J67" s="131"/>
      <c r="K67" s="131"/>
    </row>
  </sheetData>
  <mergeCells count="39">
    <mergeCell ref="K51:N51"/>
    <mergeCell ref="A55:G55"/>
    <mergeCell ref="A63:A64"/>
    <mergeCell ref="B63:B64"/>
    <mergeCell ref="E63:G63"/>
    <mergeCell ref="A56:G56"/>
    <mergeCell ref="A58:A59"/>
    <mergeCell ref="B58:B59"/>
    <mergeCell ref="E58:G58"/>
    <mergeCell ref="A54:G54"/>
    <mergeCell ref="A37:G37"/>
    <mergeCell ref="A38:G38"/>
    <mergeCell ref="A39:G39"/>
    <mergeCell ref="A45:G45"/>
    <mergeCell ref="B41:G41"/>
    <mergeCell ref="B42:D42"/>
    <mergeCell ref="B43:G43"/>
    <mergeCell ref="F1:G1"/>
    <mergeCell ref="F3:G3"/>
    <mergeCell ref="B5:H5"/>
    <mergeCell ref="B6:H6"/>
    <mergeCell ref="C7:F7"/>
    <mergeCell ref="A27:A28"/>
    <mergeCell ref="B27:B28"/>
    <mergeCell ref="E27:G27"/>
    <mergeCell ref="A32:A33"/>
    <mergeCell ref="B32:B33"/>
    <mergeCell ref="E32:G32"/>
    <mergeCell ref="F36:G36"/>
    <mergeCell ref="F2:G2"/>
    <mergeCell ref="B14:D14"/>
    <mergeCell ref="B19:G19"/>
    <mergeCell ref="B20:G20"/>
    <mergeCell ref="B16:G16"/>
    <mergeCell ref="B21:G21"/>
    <mergeCell ref="F35:G35"/>
    <mergeCell ref="B10:G10"/>
    <mergeCell ref="B11:D11"/>
    <mergeCell ref="B12:G12"/>
  </mergeCells>
  <pageMargins left="0.23622047244094491" right="0.15748031496062992" top="0" bottom="0.15748031496062992" header="0.55118110236220474" footer="0.31496062992125984"/>
  <pageSetup paperSize="9" scale="65" fitToHeight="0" orientation="landscape" r:id="rId1"/>
  <rowBreaks count="1" manualBreakCount="1">
    <brk id="34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75"/>
  <sheetViews>
    <sheetView view="pageBreakPreview" topLeftCell="A3" zoomScale="85" zoomScaleNormal="85" zoomScaleSheetLayoutView="85" workbookViewId="0">
      <selection activeCell="D174" sqref="D174"/>
    </sheetView>
  </sheetViews>
  <sheetFormatPr defaultColWidth="9.140625" defaultRowHeight="12.75" x14ac:dyDescent="0.25"/>
  <cols>
    <col min="1" max="1" width="39.42578125" style="111" customWidth="1"/>
    <col min="2" max="2" width="20.28515625" style="111" customWidth="1"/>
    <col min="3" max="3" width="18.140625" style="111" customWidth="1"/>
    <col min="4" max="4" width="18.7109375" style="111" customWidth="1"/>
    <col min="5" max="5" width="16.140625" style="111" customWidth="1"/>
    <col min="6" max="6" width="14" style="111" customWidth="1"/>
    <col min="7" max="7" width="22" style="111" customWidth="1"/>
    <col min="8" max="16384" width="9.140625" style="111"/>
  </cols>
  <sheetData>
    <row r="1" spans="1:15" ht="75" hidden="1" customHeight="1" x14ac:dyDescent="0.25">
      <c r="F1" s="428" t="s">
        <v>235</v>
      </c>
      <c r="G1" s="428"/>
    </row>
    <row r="2" spans="1:15" ht="57" hidden="1" customHeight="1" x14ac:dyDescent="0.25">
      <c r="F2" s="446" t="s">
        <v>253</v>
      </c>
      <c r="G2" s="446"/>
    </row>
    <row r="3" spans="1:15" s="2" customFormat="1" ht="60" customHeight="1" x14ac:dyDescent="0.25">
      <c r="A3" s="5"/>
      <c r="B3" s="5"/>
      <c r="C3" s="5"/>
      <c r="D3" s="5"/>
      <c r="E3" s="5"/>
      <c r="F3" s="425" t="s">
        <v>462</v>
      </c>
      <c r="G3" s="425"/>
    </row>
    <row r="4" spans="1:15" s="2" customFormat="1" ht="103.5" hidden="1" customHeight="1" x14ac:dyDescent="0.25">
      <c r="A4" s="5"/>
      <c r="B4" s="5"/>
      <c r="C4" s="5"/>
      <c r="D4" s="5"/>
      <c r="E4" s="5"/>
      <c r="F4" s="443" t="s">
        <v>236</v>
      </c>
      <c r="G4" s="443"/>
    </row>
    <row r="5" spans="1:15" s="5" customFormat="1" ht="9.6" customHeight="1" x14ac:dyDescent="0.25">
      <c r="F5" s="111"/>
      <c r="G5" s="111"/>
      <c r="H5" s="1"/>
    </row>
    <row r="6" spans="1:15" x14ac:dyDescent="0.25">
      <c r="A6" s="404" t="s">
        <v>19</v>
      </c>
      <c r="B6" s="404"/>
      <c r="C6" s="404"/>
      <c r="D6" s="404"/>
      <c r="E6" s="404"/>
      <c r="F6" s="404"/>
      <c r="G6" s="404"/>
      <c r="H6" s="1"/>
      <c r="I6" s="1"/>
      <c r="J6" s="1"/>
      <c r="K6" s="1"/>
      <c r="L6" s="1"/>
      <c r="M6" s="1"/>
      <c r="N6" s="1"/>
      <c r="O6" s="1"/>
    </row>
    <row r="7" spans="1:15" ht="19.899999999999999" customHeight="1" x14ac:dyDescent="0.25">
      <c r="A7" s="399" t="s">
        <v>233</v>
      </c>
      <c r="B7" s="399"/>
      <c r="C7" s="399"/>
      <c r="D7" s="399"/>
      <c r="E7" s="399"/>
      <c r="F7" s="399"/>
      <c r="G7" s="399"/>
      <c r="H7" s="1"/>
      <c r="I7" s="1"/>
      <c r="J7" s="1"/>
    </row>
    <row r="8" spans="1:15" ht="16.899999999999999" customHeight="1" x14ac:dyDescent="0.25">
      <c r="A8" s="24"/>
      <c r="B8" s="404" t="s">
        <v>464</v>
      </c>
      <c r="C8" s="404"/>
      <c r="D8" s="404"/>
      <c r="E8" s="404"/>
      <c r="F8" s="6"/>
      <c r="G8" s="6"/>
      <c r="H8" s="3"/>
      <c r="I8" s="3"/>
      <c r="J8" s="1"/>
      <c r="K8" s="1"/>
      <c r="L8" s="1"/>
      <c r="M8" s="1"/>
      <c r="N8" s="1"/>
      <c r="O8" s="1"/>
    </row>
    <row r="9" spans="1:15" ht="10.15" customHeight="1" x14ac:dyDescent="0.25">
      <c r="A9" s="24"/>
      <c r="B9" s="112"/>
      <c r="C9" s="112"/>
      <c r="D9" s="112"/>
      <c r="E9" s="112"/>
      <c r="F9" s="6"/>
      <c r="G9" s="6"/>
      <c r="H9" s="3"/>
      <c r="I9" s="3"/>
      <c r="J9" s="1"/>
      <c r="K9" s="1"/>
      <c r="L9" s="1"/>
      <c r="M9" s="1"/>
      <c r="N9" s="1"/>
      <c r="O9" s="1"/>
    </row>
    <row r="10" spans="1:15" ht="25.9" customHeight="1" x14ac:dyDescent="0.25">
      <c r="A10" s="15" t="s">
        <v>34</v>
      </c>
      <c r="B10" s="388" t="s">
        <v>254</v>
      </c>
      <c r="C10" s="388"/>
      <c r="D10" s="388"/>
      <c r="E10" s="388"/>
      <c r="F10" s="388"/>
      <c r="G10" s="388"/>
      <c r="H10" s="1"/>
      <c r="I10" s="1"/>
      <c r="J10" s="1"/>
    </row>
    <row r="11" spans="1:15" ht="19.899999999999999" customHeight="1" x14ac:dyDescent="0.25">
      <c r="A11" s="44" t="s">
        <v>33</v>
      </c>
      <c r="B11" s="386" t="s">
        <v>339</v>
      </c>
      <c r="C11" s="386"/>
      <c r="D11" s="386"/>
      <c r="E11" s="386"/>
      <c r="F11" s="44"/>
      <c r="G11" s="44"/>
      <c r="H11" s="1"/>
      <c r="I11" s="1"/>
      <c r="J11" s="1"/>
    </row>
    <row r="12" spans="1:15" ht="147" customHeight="1" x14ac:dyDescent="0.25">
      <c r="A12" s="15" t="s">
        <v>32</v>
      </c>
      <c r="B12" s="388" t="s">
        <v>460</v>
      </c>
      <c r="C12" s="388"/>
      <c r="D12" s="388"/>
      <c r="E12" s="388"/>
      <c r="F12" s="388"/>
      <c r="G12" s="388"/>
      <c r="H12" s="1"/>
      <c r="I12" s="1"/>
      <c r="J12" s="1"/>
    </row>
    <row r="13" spans="1:15" x14ac:dyDescent="0.25">
      <c r="A13" s="44" t="s">
        <v>22</v>
      </c>
      <c r="C13" s="114"/>
      <c r="D13" s="44"/>
      <c r="E13" s="44"/>
      <c r="F13" s="44"/>
      <c r="G13" s="44"/>
      <c r="H13" s="1"/>
      <c r="I13" s="1"/>
      <c r="J13" s="1"/>
    </row>
    <row r="14" spans="1:15" ht="24.6" customHeight="1" x14ac:dyDescent="0.25">
      <c r="A14" s="13" t="s">
        <v>103</v>
      </c>
      <c r="B14" s="386" t="s">
        <v>100</v>
      </c>
      <c r="C14" s="386"/>
      <c r="D14" s="386"/>
      <c r="E14" s="44"/>
      <c r="F14" s="44"/>
      <c r="G14" s="44"/>
      <c r="H14" s="1"/>
      <c r="I14" s="1"/>
      <c r="J14" s="1"/>
    </row>
    <row r="15" spans="1:15" ht="30" customHeight="1" x14ac:dyDescent="0.25">
      <c r="A15" s="44" t="s">
        <v>37</v>
      </c>
      <c r="B15" s="388" t="s">
        <v>121</v>
      </c>
      <c r="C15" s="386"/>
      <c r="D15" s="386"/>
      <c r="E15" s="386"/>
      <c r="F15" s="386"/>
      <c r="G15" s="386"/>
      <c r="H15" s="1"/>
      <c r="I15" s="1"/>
      <c r="J15" s="1"/>
    </row>
    <row r="16" spans="1:15" ht="22.9" customHeight="1" x14ac:dyDescent="0.25">
      <c r="A16" s="44" t="s">
        <v>14</v>
      </c>
      <c r="B16" s="114" t="s">
        <v>3</v>
      </c>
      <c r="C16" s="44"/>
      <c r="D16" s="44"/>
      <c r="E16" s="44"/>
      <c r="F16" s="44"/>
      <c r="G16" s="44"/>
      <c r="H16" s="1"/>
      <c r="I16" s="1"/>
      <c r="J16" s="1"/>
    </row>
    <row r="17" spans="1:10" ht="22.15" customHeight="1" x14ac:dyDescent="0.25">
      <c r="A17" s="44" t="s">
        <v>20</v>
      </c>
      <c r="B17" s="114" t="s">
        <v>114</v>
      </c>
      <c r="C17" s="44"/>
      <c r="D17" s="44"/>
      <c r="E17" s="44"/>
      <c r="F17" s="44"/>
      <c r="G17" s="44"/>
      <c r="H17" s="1"/>
      <c r="I17" s="1"/>
      <c r="J17" s="1"/>
    </row>
    <row r="18" spans="1:10" ht="24.6" customHeight="1" x14ac:dyDescent="0.25">
      <c r="A18" s="44" t="s">
        <v>4</v>
      </c>
      <c r="B18" s="388" t="s">
        <v>395</v>
      </c>
      <c r="C18" s="388"/>
      <c r="D18" s="388"/>
      <c r="E18" s="388"/>
      <c r="F18" s="388"/>
      <c r="G18" s="388"/>
      <c r="H18" s="1"/>
      <c r="I18" s="1"/>
      <c r="J18" s="1"/>
    </row>
    <row r="19" spans="1:10" ht="36.75" customHeight="1" x14ac:dyDescent="0.25">
      <c r="A19" s="13" t="s">
        <v>107</v>
      </c>
      <c r="B19" s="398" t="s">
        <v>497</v>
      </c>
      <c r="C19" s="398"/>
      <c r="D19" s="398"/>
      <c r="E19" s="398"/>
      <c r="F19" s="398"/>
      <c r="G19" s="398"/>
      <c r="H19" s="1"/>
      <c r="I19" s="1"/>
      <c r="J19" s="1"/>
    </row>
    <row r="20" spans="1:10" ht="25.5" x14ac:dyDescent="0.25">
      <c r="A20" s="13" t="s">
        <v>13</v>
      </c>
      <c r="B20" s="388" t="s">
        <v>255</v>
      </c>
      <c r="C20" s="388"/>
      <c r="D20" s="388"/>
      <c r="E20" s="388"/>
      <c r="F20" s="388"/>
      <c r="G20" s="388"/>
      <c r="H20" s="1"/>
      <c r="I20" s="1"/>
      <c r="J20" s="1"/>
    </row>
    <row r="21" spans="1:10" ht="10.15" customHeight="1" x14ac:dyDescent="0.25">
      <c r="A21" s="114"/>
      <c r="B21" s="114"/>
      <c r="C21" s="44"/>
      <c r="D21" s="44"/>
      <c r="E21" s="44"/>
      <c r="F21" s="44"/>
      <c r="G21" s="44"/>
      <c r="H21" s="1"/>
      <c r="I21" s="1"/>
      <c r="J21" s="1"/>
    </row>
    <row r="22" spans="1:10" ht="15" customHeight="1" x14ac:dyDescent="0.25">
      <c r="A22" s="404" t="s">
        <v>23</v>
      </c>
      <c r="B22" s="404"/>
      <c r="C22" s="404"/>
      <c r="D22" s="404"/>
      <c r="E22" s="404"/>
      <c r="F22" s="404"/>
      <c r="G22" s="404"/>
      <c r="H22" s="1"/>
      <c r="I22" s="1"/>
      <c r="J22" s="1"/>
    </row>
    <row r="23" spans="1:10" ht="9.6" customHeight="1" x14ac:dyDescent="0.25">
      <c r="A23" s="44"/>
      <c r="B23" s="114"/>
      <c r="C23" s="44"/>
      <c r="D23" s="44"/>
      <c r="E23" s="44"/>
      <c r="F23" s="44"/>
      <c r="G23" s="44"/>
      <c r="H23" s="1"/>
      <c r="I23" s="1"/>
      <c r="J23" s="1"/>
    </row>
    <row r="24" spans="1:10" ht="31.15" customHeight="1" x14ac:dyDescent="0.25">
      <c r="A24" s="422" t="s">
        <v>24</v>
      </c>
      <c r="B24" s="391" t="s">
        <v>5</v>
      </c>
      <c r="C24" s="116" t="s">
        <v>26</v>
      </c>
      <c r="D24" s="115" t="s">
        <v>27</v>
      </c>
      <c r="E24" s="412" t="s">
        <v>28</v>
      </c>
      <c r="F24" s="412"/>
      <c r="G24" s="412"/>
      <c r="H24" s="1"/>
      <c r="I24" s="1"/>
      <c r="J24" s="1"/>
    </row>
    <row r="25" spans="1:10" ht="21.6" customHeight="1" x14ac:dyDescent="0.25">
      <c r="A25" s="422"/>
      <c r="B25" s="392"/>
      <c r="C25" s="116" t="s">
        <v>17</v>
      </c>
      <c r="D25" s="116" t="s">
        <v>119</v>
      </c>
      <c r="E25" s="116" t="s">
        <v>127</v>
      </c>
      <c r="F25" s="116" t="s">
        <v>222</v>
      </c>
      <c r="G25" s="116" t="s">
        <v>403</v>
      </c>
      <c r="H25" s="1"/>
      <c r="I25" s="1"/>
      <c r="J25" s="1"/>
    </row>
    <row r="26" spans="1:10" ht="33.6" customHeight="1" x14ac:dyDescent="0.25">
      <c r="A26" s="7" t="s">
        <v>25</v>
      </c>
      <c r="B26" s="4" t="s">
        <v>6</v>
      </c>
      <c r="C26" s="10"/>
      <c r="D26" s="47">
        <v>1068038</v>
      </c>
      <c r="E26" s="47"/>
      <c r="F26" s="47"/>
      <c r="G26" s="47"/>
      <c r="H26" s="1"/>
      <c r="I26" s="1"/>
      <c r="J26" s="1"/>
    </row>
    <row r="27" spans="1:10" ht="22.5" customHeight="1" x14ac:dyDescent="0.25">
      <c r="A27" s="12" t="s">
        <v>18</v>
      </c>
      <c r="B27" s="4" t="s">
        <v>6</v>
      </c>
      <c r="C27" s="10"/>
      <c r="D27" s="10">
        <v>366079</v>
      </c>
      <c r="E27" s="47">
        <v>253409</v>
      </c>
      <c r="F27" s="10"/>
      <c r="G27" s="10"/>
      <c r="H27" s="1"/>
      <c r="I27" s="1"/>
      <c r="J27" s="1"/>
    </row>
    <row r="28" spans="1:10" s="109" customFormat="1" ht="30.6" customHeight="1" x14ac:dyDescent="0.25">
      <c r="A28" s="11" t="s">
        <v>29</v>
      </c>
      <c r="B28" s="116" t="s">
        <v>6</v>
      </c>
      <c r="C28" s="9">
        <f>C26+C27</f>
        <v>0</v>
      </c>
      <c r="D28" s="9">
        <f>D26+D27</f>
        <v>1434117</v>
      </c>
      <c r="E28" s="9">
        <f>E26+E27</f>
        <v>253409</v>
      </c>
      <c r="F28" s="9">
        <f>F26+F27</f>
        <v>0</v>
      </c>
      <c r="G28" s="9">
        <f>G26+G27</f>
        <v>0</v>
      </c>
      <c r="H28" s="14"/>
      <c r="I28" s="14"/>
      <c r="J28" s="14"/>
    </row>
    <row r="29" spans="1:10" ht="8.4499999999999993" customHeight="1" x14ac:dyDescent="0.25">
      <c r="A29" s="114"/>
      <c r="B29" s="114"/>
      <c r="C29" s="44"/>
      <c r="D29" s="44"/>
      <c r="E29" s="44"/>
      <c r="F29" s="44"/>
      <c r="G29" s="44"/>
      <c r="H29" s="1"/>
      <c r="I29" s="1"/>
      <c r="J29" s="1"/>
    </row>
    <row r="30" spans="1:10" ht="29.25" customHeight="1" x14ac:dyDescent="0.25">
      <c r="A30" s="13" t="s">
        <v>30</v>
      </c>
      <c r="B30" s="421" t="s">
        <v>65</v>
      </c>
      <c r="C30" s="421"/>
      <c r="D30" s="421"/>
      <c r="E30" s="44"/>
      <c r="F30" s="44"/>
      <c r="G30" s="44"/>
      <c r="H30" s="1"/>
      <c r="I30" s="1"/>
      <c r="J30" s="1"/>
    </row>
    <row r="31" spans="1:10" ht="16.899999999999999" customHeight="1" x14ac:dyDescent="0.25">
      <c r="A31" s="44" t="s">
        <v>35</v>
      </c>
      <c r="B31" s="386"/>
      <c r="C31" s="386"/>
      <c r="D31" s="386"/>
      <c r="E31" s="44"/>
      <c r="F31" s="44"/>
      <c r="G31" s="44"/>
      <c r="H31" s="1"/>
      <c r="I31" s="1"/>
      <c r="J31" s="1"/>
    </row>
    <row r="32" spans="1:10" ht="33" customHeight="1" x14ac:dyDescent="0.25">
      <c r="A32" s="44" t="s">
        <v>37</v>
      </c>
      <c r="B32" s="388" t="s">
        <v>121</v>
      </c>
      <c r="C32" s="386"/>
      <c r="D32" s="386"/>
      <c r="E32" s="386"/>
      <c r="F32" s="386"/>
      <c r="G32" s="386"/>
      <c r="H32" s="1"/>
      <c r="I32" s="1"/>
      <c r="J32" s="1"/>
    </row>
    <row r="33" spans="1:10" ht="15" customHeight="1" x14ac:dyDescent="0.25">
      <c r="A33" s="44" t="s">
        <v>20</v>
      </c>
      <c r="B33" s="114" t="s">
        <v>114</v>
      </c>
      <c r="C33" s="44"/>
      <c r="D33" s="44"/>
      <c r="E33" s="44"/>
      <c r="F33" s="44"/>
      <c r="G33" s="44"/>
      <c r="H33" s="1"/>
      <c r="I33" s="1"/>
      <c r="J33" s="1"/>
    </row>
    <row r="34" spans="1:10" ht="33" customHeight="1" x14ac:dyDescent="0.25">
      <c r="A34" s="13" t="s">
        <v>36</v>
      </c>
      <c r="B34" s="388" t="s">
        <v>268</v>
      </c>
      <c r="C34" s="388"/>
      <c r="D34" s="388"/>
      <c r="E34" s="388"/>
      <c r="F34" s="388"/>
      <c r="G34" s="388"/>
      <c r="H34" s="1"/>
      <c r="I34" s="1"/>
      <c r="J34" s="1"/>
    </row>
    <row r="35" spans="1:10" x14ac:dyDescent="0.25">
      <c r="A35" s="13"/>
      <c r="B35" s="113"/>
      <c r="C35" s="113"/>
      <c r="D35" s="113"/>
      <c r="E35" s="113"/>
      <c r="F35" s="113"/>
      <c r="G35" s="113"/>
      <c r="H35" s="1"/>
      <c r="I35" s="1"/>
      <c r="J35" s="1"/>
    </row>
    <row r="36" spans="1:10" ht="19.149999999999999" customHeight="1" x14ac:dyDescent="0.25">
      <c r="A36" s="419" t="s">
        <v>21</v>
      </c>
      <c r="B36" s="419"/>
      <c r="C36" s="419"/>
      <c r="D36" s="419"/>
      <c r="E36" s="419"/>
      <c r="F36" s="419"/>
      <c r="G36" s="419"/>
      <c r="H36" s="1"/>
      <c r="I36" s="1"/>
      <c r="J36" s="1"/>
    </row>
    <row r="37" spans="1:10" ht="31.15" customHeight="1" x14ac:dyDescent="0.25">
      <c r="A37" s="412" t="s">
        <v>21</v>
      </c>
      <c r="B37" s="391" t="s">
        <v>5</v>
      </c>
      <c r="C37" s="116" t="s">
        <v>26</v>
      </c>
      <c r="D37" s="115" t="s">
        <v>27</v>
      </c>
      <c r="E37" s="412" t="s">
        <v>28</v>
      </c>
      <c r="F37" s="412"/>
      <c r="G37" s="412"/>
      <c r="H37" s="1"/>
      <c r="I37" s="1"/>
      <c r="J37" s="1"/>
    </row>
    <row r="38" spans="1:10" ht="21" customHeight="1" x14ac:dyDescent="0.25">
      <c r="A38" s="412"/>
      <c r="B38" s="392"/>
      <c r="C38" s="116" t="s">
        <v>17</v>
      </c>
      <c r="D38" s="116" t="s">
        <v>119</v>
      </c>
      <c r="E38" s="116" t="s">
        <v>127</v>
      </c>
      <c r="F38" s="116" t="s">
        <v>222</v>
      </c>
      <c r="G38" s="116" t="s">
        <v>403</v>
      </c>
      <c r="H38" s="1"/>
      <c r="I38" s="1"/>
      <c r="J38" s="1"/>
    </row>
    <row r="39" spans="1:10" ht="38.25" x14ac:dyDescent="0.25">
      <c r="A39" s="48" t="s">
        <v>260</v>
      </c>
      <c r="B39" s="49" t="s">
        <v>6</v>
      </c>
      <c r="C39" s="10"/>
      <c r="D39" s="10">
        <v>106571</v>
      </c>
      <c r="E39" s="10"/>
      <c r="F39" s="116"/>
      <c r="G39" s="116"/>
      <c r="H39" s="1"/>
      <c r="I39" s="1"/>
      <c r="J39" s="1"/>
    </row>
    <row r="40" spans="1:10" ht="48" customHeight="1" x14ac:dyDescent="0.25">
      <c r="A40" s="48" t="s">
        <v>261</v>
      </c>
      <c r="B40" s="49" t="s">
        <v>6</v>
      </c>
      <c r="C40" s="10"/>
      <c r="D40" s="10">
        <v>171033</v>
      </c>
      <c r="E40" s="10"/>
      <c r="F40" s="10"/>
      <c r="G40" s="10"/>
      <c r="H40" s="1"/>
      <c r="I40" s="1"/>
      <c r="J40" s="1"/>
    </row>
    <row r="41" spans="1:10" ht="48" customHeight="1" x14ac:dyDescent="0.25">
      <c r="A41" s="48" t="s">
        <v>262</v>
      </c>
      <c r="B41" s="49" t="s">
        <v>6</v>
      </c>
      <c r="C41" s="10"/>
      <c r="D41" s="10">
        <v>206720</v>
      </c>
      <c r="E41" s="10"/>
      <c r="F41" s="10"/>
      <c r="G41" s="10"/>
      <c r="H41" s="1"/>
      <c r="I41" s="1"/>
      <c r="J41" s="1"/>
    </row>
    <row r="42" spans="1:10" ht="38.25" x14ac:dyDescent="0.25">
      <c r="A42" s="48" t="s">
        <v>287</v>
      </c>
      <c r="B42" s="49" t="s">
        <v>6</v>
      </c>
      <c r="C42" s="10"/>
      <c r="D42" s="10">
        <v>100000</v>
      </c>
      <c r="E42" s="10"/>
      <c r="F42" s="10"/>
      <c r="G42" s="10"/>
      <c r="H42" s="1"/>
      <c r="I42" s="1"/>
      <c r="J42" s="1"/>
    </row>
    <row r="43" spans="1:10" ht="38.25" x14ac:dyDescent="0.25">
      <c r="A43" s="48" t="s">
        <v>288</v>
      </c>
      <c r="B43" s="49" t="s">
        <v>6</v>
      </c>
      <c r="C43" s="10"/>
      <c r="D43" s="10">
        <v>63740</v>
      </c>
      <c r="E43" s="10"/>
      <c r="F43" s="10"/>
      <c r="G43" s="10"/>
      <c r="H43" s="1"/>
      <c r="I43" s="1"/>
      <c r="J43" s="1"/>
    </row>
    <row r="44" spans="1:10" ht="38.25" x14ac:dyDescent="0.25">
      <c r="A44" s="48" t="s">
        <v>289</v>
      </c>
      <c r="B44" s="49" t="s">
        <v>6</v>
      </c>
      <c r="C44" s="10"/>
      <c r="D44" s="10">
        <v>113339</v>
      </c>
      <c r="E44" s="10"/>
      <c r="F44" s="10"/>
      <c r="G44" s="10"/>
      <c r="H44" s="1"/>
      <c r="I44" s="1"/>
      <c r="J44" s="1"/>
    </row>
    <row r="45" spans="1:10" ht="49.5" customHeight="1" x14ac:dyDescent="0.25">
      <c r="A45" s="48" t="s">
        <v>290</v>
      </c>
      <c r="B45" s="49" t="s">
        <v>6</v>
      </c>
      <c r="C45" s="10"/>
      <c r="D45" s="10">
        <v>79430</v>
      </c>
      <c r="E45" s="10"/>
      <c r="F45" s="10"/>
      <c r="G45" s="10"/>
      <c r="H45" s="1"/>
      <c r="I45" s="1"/>
      <c r="J45" s="1"/>
    </row>
    <row r="46" spans="1:10" ht="51" x14ac:dyDescent="0.25">
      <c r="A46" s="48" t="s">
        <v>291</v>
      </c>
      <c r="B46" s="49" t="s">
        <v>6</v>
      </c>
      <c r="C46" s="10"/>
      <c r="D46" s="10">
        <v>132515</v>
      </c>
      <c r="E46" s="10"/>
      <c r="F46" s="10"/>
      <c r="G46" s="10"/>
      <c r="H46" s="1"/>
      <c r="I46" s="1"/>
      <c r="J46" s="1"/>
    </row>
    <row r="47" spans="1:10" ht="57.6" customHeight="1" x14ac:dyDescent="0.25">
      <c r="A47" s="48" t="s">
        <v>292</v>
      </c>
      <c r="B47" s="49" t="s">
        <v>6</v>
      </c>
      <c r="C47" s="10"/>
      <c r="D47" s="10">
        <v>65580</v>
      </c>
      <c r="E47" s="10"/>
      <c r="F47" s="10"/>
      <c r="G47" s="10"/>
      <c r="H47" s="1"/>
      <c r="I47" s="1"/>
      <c r="J47" s="1"/>
    </row>
    <row r="48" spans="1:10" ht="54.6" customHeight="1" x14ac:dyDescent="0.25">
      <c r="A48" s="48" t="s">
        <v>293</v>
      </c>
      <c r="B48" s="49" t="s">
        <v>6</v>
      </c>
      <c r="C48" s="10"/>
      <c r="D48" s="10">
        <v>29110</v>
      </c>
      <c r="E48" s="10"/>
      <c r="F48" s="10"/>
      <c r="G48" s="10"/>
      <c r="H48" s="1"/>
      <c r="I48" s="1"/>
      <c r="J48" s="1"/>
    </row>
    <row r="49" spans="1:10" ht="45.6" hidden="1" customHeight="1" x14ac:dyDescent="0.25">
      <c r="A49" s="48"/>
      <c r="B49" s="49"/>
      <c r="C49" s="10"/>
      <c r="D49" s="10"/>
      <c r="E49" s="10"/>
      <c r="F49" s="10"/>
      <c r="G49" s="10"/>
      <c r="H49" s="1"/>
      <c r="I49" s="1"/>
      <c r="J49" s="1"/>
    </row>
    <row r="50" spans="1:10" ht="45.6" hidden="1" customHeight="1" x14ac:dyDescent="0.25">
      <c r="A50" s="48"/>
      <c r="B50" s="49"/>
      <c r="C50" s="10"/>
      <c r="D50" s="10"/>
      <c r="E50" s="10"/>
      <c r="F50" s="10"/>
      <c r="G50" s="10"/>
      <c r="H50" s="1"/>
      <c r="I50" s="1"/>
      <c r="J50" s="1"/>
    </row>
    <row r="51" spans="1:10" ht="32.450000000000003" hidden="1" customHeight="1" x14ac:dyDescent="0.25">
      <c r="A51" s="48"/>
      <c r="B51" s="49"/>
      <c r="C51" s="10"/>
      <c r="D51" s="10"/>
      <c r="E51" s="10"/>
      <c r="F51" s="10"/>
      <c r="G51" s="10"/>
      <c r="H51" s="1"/>
      <c r="I51" s="1"/>
      <c r="J51" s="1"/>
    </row>
    <row r="52" spans="1:10" hidden="1" x14ac:dyDescent="0.25">
      <c r="A52" s="48"/>
      <c r="B52" s="49"/>
      <c r="C52" s="10"/>
      <c r="D52" s="10"/>
      <c r="E52" s="10"/>
      <c r="F52" s="47"/>
      <c r="G52" s="10"/>
      <c r="H52" s="1"/>
      <c r="I52" s="1"/>
      <c r="J52" s="1"/>
    </row>
    <row r="53" spans="1:10" hidden="1" x14ac:dyDescent="0.25">
      <c r="A53" s="48"/>
      <c r="B53" s="49"/>
      <c r="C53" s="10"/>
      <c r="D53" s="10"/>
      <c r="E53" s="10"/>
      <c r="F53" s="47"/>
      <c r="G53" s="10"/>
      <c r="H53" s="1"/>
      <c r="I53" s="1"/>
      <c r="J53" s="1"/>
    </row>
    <row r="54" spans="1:10" ht="45" hidden="1" customHeight="1" x14ac:dyDescent="0.25">
      <c r="A54" s="48"/>
      <c r="B54" s="49"/>
      <c r="C54" s="10"/>
      <c r="D54" s="10"/>
      <c r="E54" s="10"/>
      <c r="F54" s="47"/>
      <c r="G54" s="10"/>
      <c r="H54" s="1"/>
      <c r="I54" s="1"/>
      <c r="J54" s="1"/>
    </row>
    <row r="55" spans="1:10" ht="44.45" hidden="1" customHeight="1" x14ac:dyDescent="0.25">
      <c r="A55" s="48"/>
      <c r="B55" s="49"/>
      <c r="C55" s="10"/>
      <c r="D55" s="10"/>
      <c r="E55" s="10"/>
      <c r="F55" s="47"/>
      <c r="G55" s="10"/>
      <c r="H55" s="1"/>
      <c r="I55" s="1"/>
      <c r="J55" s="1"/>
    </row>
    <row r="56" spans="1:10" ht="44.45" hidden="1" customHeight="1" x14ac:dyDescent="0.25">
      <c r="A56" s="48"/>
      <c r="B56" s="49"/>
      <c r="C56" s="10"/>
      <c r="D56" s="10"/>
      <c r="E56" s="10"/>
      <c r="F56" s="47"/>
      <c r="G56" s="10"/>
      <c r="H56" s="1"/>
      <c r="I56" s="1"/>
      <c r="J56" s="1"/>
    </row>
    <row r="57" spans="1:10" ht="43.9" hidden="1" customHeight="1" x14ac:dyDescent="0.25">
      <c r="A57" s="48"/>
      <c r="B57" s="49"/>
      <c r="C57" s="10"/>
      <c r="D57" s="10"/>
      <c r="E57" s="10"/>
      <c r="F57" s="47"/>
      <c r="G57" s="10"/>
      <c r="H57" s="1"/>
      <c r="I57" s="1"/>
      <c r="J57" s="1"/>
    </row>
    <row r="58" spans="1:10" hidden="1" x14ac:dyDescent="0.25">
      <c r="A58" s="48"/>
      <c r="B58" s="49"/>
      <c r="C58" s="10"/>
      <c r="D58" s="10"/>
      <c r="E58" s="10"/>
      <c r="F58" s="47"/>
      <c r="G58" s="10"/>
      <c r="H58" s="1"/>
      <c r="I58" s="1"/>
      <c r="J58" s="1"/>
    </row>
    <row r="59" spans="1:10" hidden="1" x14ac:dyDescent="0.25">
      <c r="A59" s="48"/>
      <c r="B59" s="49"/>
      <c r="C59" s="10"/>
      <c r="D59" s="10"/>
      <c r="E59" s="10"/>
      <c r="F59" s="47"/>
      <c r="G59" s="10"/>
      <c r="H59" s="1"/>
      <c r="I59" s="1"/>
      <c r="J59" s="1"/>
    </row>
    <row r="60" spans="1:10" hidden="1" x14ac:dyDescent="0.25">
      <c r="A60" s="48"/>
      <c r="B60" s="49"/>
      <c r="C60" s="10"/>
      <c r="D60" s="10"/>
      <c r="E60" s="10"/>
      <c r="F60" s="47"/>
      <c r="G60" s="10"/>
      <c r="H60" s="1"/>
      <c r="I60" s="1"/>
      <c r="J60" s="1"/>
    </row>
    <row r="61" spans="1:10" hidden="1" x14ac:dyDescent="0.25">
      <c r="A61" s="48"/>
      <c r="B61" s="49"/>
      <c r="C61" s="10"/>
      <c r="D61" s="10"/>
      <c r="E61" s="10"/>
      <c r="F61" s="47"/>
      <c r="G61" s="10"/>
      <c r="H61" s="1"/>
      <c r="I61" s="1"/>
      <c r="J61" s="1"/>
    </row>
    <row r="62" spans="1:10" hidden="1" x14ac:dyDescent="0.25">
      <c r="A62" s="48"/>
      <c r="B62" s="49"/>
      <c r="C62" s="10"/>
      <c r="D62" s="10"/>
      <c r="E62" s="10"/>
      <c r="F62" s="47"/>
      <c r="G62" s="10"/>
      <c r="H62" s="1"/>
      <c r="I62" s="1"/>
      <c r="J62" s="1"/>
    </row>
    <row r="63" spans="1:10" hidden="1" x14ac:dyDescent="0.25">
      <c r="A63" s="48"/>
      <c r="B63" s="49"/>
      <c r="C63" s="10"/>
      <c r="D63" s="10"/>
      <c r="E63" s="10"/>
      <c r="F63" s="47"/>
      <c r="G63" s="10"/>
      <c r="H63" s="1"/>
      <c r="I63" s="1"/>
      <c r="J63" s="1"/>
    </row>
    <row r="64" spans="1:10" hidden="1" x14ac:dyDescent="0.25">
      <c r="A64" s="48"/>
      <c r="B64" s="49"/>
      <c r="C64" s="10"/>
      <c r="D64" s="10"/>
      <c r="E64" s="10"/>
      <c r="F64" s="47"/>
      <c r="G64" s="10"/>
      <c r="H64" s="1"/>
      <c r="I64" s="1"/>
      <c r="J64" s="1"/>
    </row>
    <row r="65" spans="1:10" ht="42.6" hidden="1" customHeight="1" x14ac:dyDescent="0.25">
      <c r="A65" s="48"/>
      <c r="B65" s="49"/>
      <c r="C65" s="10"/>
      <c r="D65" s="10"/>
      <c r="E65" s="10"/>
      <c r="F65" s="47"/>
      <c r="G65" s="10"/>
      <c r="H65" s="1"/>
      <c r="I65" s="1"/>
      <c r="J65" s="1"/>
    </row>
    <row r="66" spans="1:10" ht="21" customHeight="1" x14ac:dyDescent="0.25">
      <c r="A66" s="404" t="s">
        <v>101</v>
      </c>
      <c r="B66" s="404"/>
      <c r="C66" s="404"/>
      <c r="D66" s="404"/>
      <c r="E66" s="404"/>
      <c r="F66" s="404"/>
      <c r="G66" s="404"/>
      <c r="H66" s="1"/>
      <c r="I66" s="1"/>
      <c r="J66" s="1"/>
    </row>
    <row r="67" spans="1:10" ht="31.15" customHeight="1" x14ac:dyDescent="0.25">
      <c r="A67" s="422" t="s">
        <v>24</v>
      </c>
      <c r="B67" s="391" t="s">
        <v>5</v>
      </c>
      <c r="C67" s="116" t="s">
        <v>26</v>
      </c>
      <c r="D67" s="115" t="s">
        <v>27</v>
      </c>
      <c r="E67" s="412" t="s">
        <v>28</v>
      </c>
      <c r="F67" s="412"/>
      <c r="G67" s="412"/>
      <c r="H67" s="1"/>
      <c r="I67" s="1"/>
      <c r="J67" s="1"/>
    </row>
    <row r="68" spans="1:10" ht="21.6" customHeight="1" x14ac:dyDescent="0.25">
      <c r="A68" s="422"/>
      <c r="B68" s="392"/>
      <c r="C68" s="116" t="s">
        <v>17</v>
      </c>
      <c r="D68" s="116" t="s">
        <v>119</v>
      </c>
      <c r="E68" s="116" t="s">
        <v>127</v>
      </c>
      <c r="F68" s="116" t="s">
        <v>222</v>
      </c>
      <c r="G68" s="116" t="s">
        <v>403</v>
      </c>
      <c r="H68" s="1"/>
      <c r="I68" s="1"/>
      <c r="J68" s="1"/>
    </row>
    <row r="69" spans="1:10" s="109" customFormat="1" ht="30.6" customHeight="1" x14ac:dyDescent="0.25">
      <c r="A69" s="11" t="s">
        <v>29</v>
      </c>
      <c r="B69" s="116" t="s">
        <v>6</v>
      </c>
      <c r="C69" s="9">
        <f>SUM(C40:C65)</f>
        <v>0</v>
      </c>
      <c r="D69" s="9">
        <f>SUM(D39:D65)</f>
        <v>1068038</v>
      </c>
      <c r="E69" s="9">
        <v>0</v>
      </c>
      <c r="F69" s="9">
        <f>SUM(F40:F65)</f>
        <v>0</v>
      </c>
      <c r="G69" s="9">
        <f>SUM(G40:G65)</f>
        <v>0</v>
      </c>
      <c r="H69" s="14"/>
      <c r="I69" s="14"/>
      <c r="J69" s="14"/>
    </row>
    <row r="70" spans="1:10" ht="29.25" customHeight="1" x14ac:dyDescent="0.25">
      <c r="A70" s="13" t="s">
        <v>30</v>
      </c>
      <c r="B70" s="421" t="s">
        <v>31</v>
      </c>
      <c r="C70" s="421"/>
      <c r="D70" s="44"/>
      <c r="E70" s="44"/>
      <c r="F70" s="44"/>
      <c r="G70" s="44"/>
      <c r="H70" s="1"/>
      <c r="I70" s="1"/>
      <c r="J70" s="1"/>
    </row>
    <row r="71" spans="1:10" ht="16.899999999999999" customHeight="1" x14ac:dyDescent="0.25">
      <c r="A71" s="44" t="s">
        <v>35</v>
      </c>
      <c r="B71" s="386"/>
      <c r="C71" s="386"/>
      <c r="D71" s="386"/>
      <c r="E71" s="44"/>
      <c r="F71" s="44"/>
      <c r="G71" s="44"/>
      <c r="H71" s="1"/>
      <c r="I71" s="1"/>
      <c r="J71" s="1"/>
    </row>
    <row r="72" spans="1:10" ht="33" customHeight="1" x14ac:dyDescent="0.25">
      <c r="A72" s="44" t="s">
        <v>37</v>
      </c>
      <c r="B72" s="388" t="s">
        <v>121</v>
      </c>
      <c r="C72" s="386"/>
      <c r="D72" s="386"/>
      <c r="E72" s="386"/>
      <c r="F72" s="386"/>
      <c r="G72" s="386"/>
      <c r="H72" s="1"/>
      <c r="I72" s="1"/>
      <c r="J72" s="1"/>
    </row>
    <row r="73" spans="1:10" ht="15" customHeight="1" x14ac:dyDescent="0.25">
      <c r="A73" s="44" t="s">
        <v>20</v>
      </c>
      <c r="B73" s="114" t="s">
        <v>114</v>
      </c>
      <c r="C73" s="44"/>
      <c r="D73" s="44"/>
      <c r="E73" s="44"/>
      <c r="F73" s="44"/>
      <c r="G73" s="44"/>
      <c r="H73" s="1"/>
      <c r="I73" s="1"/>
      <c r="J73" s="1"/>
    </row>
    <row r="74" spans="1:10" ht="33" customHeight="1" x14ac:dyDescent="0.25">
      <c r="A74" s="13" t="s">
        <v>36</v>
      </c>
      <c r="B74" s="388" t="s">
        <v>268</v>
      </c>
      <c r="C74" s="388"/>
      <c r="D74" s="388"/>
      <c r="E74" s="388"/>
      <c r="F74" s="388"/>
      <c r="G74" s="388"/>
      <c r="H74" s="1"/>
      <c r="I74" s="1"/>
      <c r="J74" s="1"/>
    </row>
    <row r="75" spans="1:10" ht="15" customHeight="1" x14ac:dyDescent="0.25">
      <c r="A75" s="13"/>
      <c r="B75" s="113"/>
      <c r="C75" s="113"/>
      <c r="D75" s="113"/>
      <c r="E75" s="113"/>
      <c r="F75" s="113"/>
      <c r="G75" s="113"/>
      <c r="H75" s="1"/>
      <c r="I75" s="1"/>
      <c r="J75" s="1"/>
    </row>
    <row r="76" spans="1:10" ht="19.149999999999999" customHeight="1" x14ac:dyDescent="0.25">
      <c r="A76" s="419" t="s">
        <v>21</v>
      </c>
      <c r="B76" s="419"/>
      <c r="C76" s="419"/>
      <c r="D76" s="419"/>
      <c r="E76" s="419"/>
      <c r="F76" s="419"/>
      <c r="G76" s="419"/>
      <c r="H76" s="1"/>
      <c r="I76" s="1"/>
      <c r="J76" s="1"/>
    </row>
    <row r="77" spans="1:10" ht="31.15" customHeight="1" x14ac:dyDescent="0.25">
      <c r="A77" s="412" t="s">
        <v>21</v>
      </c>
      <c r="B77" s="391" t="s">
        <v>5</v>
      </c>
      <c r="C77" s="116" t="s">
        <v>26</v>
      </c>
      <c r="D77" s="115" t="s">
        <v>27</v>
      </c>
      <c r="E77" s="412" t="s">
        <v>28</v>
      </c>
      <c r="F77" s="412"/>
      <c r="G77" s="412"/>
      <c r="H77" s="1"/>
      <c r="I77" s="1"/>
      <c r="J77" s="1"/>
    </row>
    <row r="78" spans="1:10" ht="21" customHeight="1" x14ac:dyDescent="0.25">
      <c r="A78" s="412"/>
      <c r="B78" s="392"/>
      <c r="C78" s="116" t="s">
        <v>17</v>
      </c>
      <c r="D78" s="116" t="s">
        <v>119</v>
      </c>
      <c r="E78" s="116" t="s">
        <v>127</v>
      </c>
      <c r="F78" s="116" t="s">
        <v>222</v>
      </c>
      <c r="G78" s="116" t="s">
        <v>403</v>
      </c>
      <c r="H78" s="1"/>
      <c r="I78" s="1"/>
      <c r="J78" s="1"/>
    </row>
    <row r="79" spans="1:10" ht="24" customHeight="1" x14ac:dyDescent="0.25">
      <c r="A79" s="48" t="s">
        <v>402</v>
      </c>
      <c r="B79" s="26" t="s">
        <v>66</v>
      </c>
      <c r="C79" s="10"/>
      <c r="D79" s="10">
        <v>5</v>
      </c>
      <c r="E79" s="10">
        <v>1</v>
      </c>
      <c r="F79" s="10"/>
      <c r="G79" s="10"/>
      <c r="H79" s="1"/>
      <c r="I79" s="1"/>
      <c r="J79" s="1"/>
    </row>
    <row r="80" spans="1:10" ht="25.5" x14ac:dyDescent="0.25">
      <c r="A80" s="48" t="s">
        <v>401</v>
      </c>
      <c r="B80" s="26" t="s">
        <v>66</v>
      </c>
      <c r="C80" s="10"/>
      <c r="D80" s="10">
        <v>4</v>
      </c>
      <c r="E80" s="10">
        <v>2</v>
      </c>
      <c r="F80" s="10"/>
      <c r="G80" s="10"/>
      <c r="H80" s="1"/>
      <c r="I80" s="1"/>
      <c r="J80" s="1"/>
    </row>
    <row r="81" spans="1:10" ht="45.6" hidden="1" customHeight="1" x14ac:dyDescent="0.25">
      <c r="A81" s="48"/>
      <c r="B81" s="26" t="s">
        <v>66</v>
      </c>
      <c r="C81" s="10"/>
      <c r="D81" s="10">
        <v>1</v>
      </c>
      <c r="E81" s="10"/>
      <c r="F81" s="10"/>
      <c r="G81" s="10"/>
      <c r="H81" s="1"/>
      <c r="I81" s="1"/>
      <c r="J81" s="1"/>
    </row>
    <row r="82" spans="1:10" ht="45.6" hidden="1" customHeight="1" x14ac:dyDescent="0.25">
      <c r="A82" s="48"/>
      <c r="B82" s="49"/>
      <c r="C82" s="10"/>
      <c r="D82" s="10"/>
      <c r="E82" s="47"/>
      <c r="F82" s="10"/>
      <c r="G82" s="10"/>
      <c r="H82" s="1"/>
      <c r="I82" s="1"/>
      <c r="J82" s="1"/>
    </row>
    <row r="83" spans="1:10" ht="18" customHeight="1" x14ac:dyDescent="0.25">
      <c r="A83" s="48" t="s">
        <v>400</v>
      </c>
      <c r="B83" s="49" t="s">
        <v>66</v>
      </c>
      <c r="C83" s="10"/>
      <c r="D83" s="10">
        <v>1</v>
      </c>
      <c r="E83" s="47"/>
      <c r="F83" s="10"/>
      <c r="G83" s="10"/>
      <c r="H83" s="1"/>
      <c r="I83" s="1"/>
      <c r="J83" s="1"/>
    </row>
    <row r="84" spans="1:10" ht="21" customHeight="1" x14ac:dyDescent="0.25">
      <c r="A84" s="404" t="s">
        <v>101</v>
      </c>
      <c r="B84" s="404"/>
      <c r="C84" s="404"/>
      <c r="D84" s="404"/>
      <c r="E84" s="404"/>
      <c r="F84" s="404"/>
      <c r="G84" s="404"/>
      <c r="H84" s="1"/>
      <c r="I84" s="1"/>
      <c r="J84" s="1"/>
    </row>
    <row r="85" spans="1:10" ht="30" customHeight="1" x14ac:dyDescent="0.25">
      <c r="A85" s="410" t="s">
        <v>38</v>
      </c>
      <c r="B85" s="391" t="s">
        <v>5</v>
      </c>
      <c r="C85" s="116" t="s">
        <v>26</v>
      </c>
      <c r="D85" s="115" t="s">
        <v>27</v>
      </c>
      <c r="E85" s="412" t="s">
        <v>28</v>
      </c>
      <c r="F85" s="412"/>
      <c r="G85" s="412"/>
      <c r="H85" s="1"/>
      <c r="I85" s="1"/>
      <c r="J85" s="1"/>
    </row>
    <row r="86" spans="1:10" ht="21.6" customHeight="1" x14ac:dyDescent="0.25">
      <c r="A86" s="411"/>
      <c r="B86" s="392"/>
      <c r="C86" s="116" t="s">
        <v>17</v>
      </c>
      <c r="D86" s="116" t="s">
        <v>119</v>
      </c>
      <c r="E86" s="116" t="s">
        <v>127</v>
      </c>
      <c r="F86" s="116" t="s">
        <v>222</v>
      </c>
      <c r="G86" s="116" t="s">
        <v>403</v>
      </c>
      <c r="H86" s="1"/>
      <c r="I86" s="1"/>
      <c r="J86" s="1"/>
    </row>
    <row r="87" spans="1:10" ht="37.9" customHeight="1" x14ac:dyDescent="0.25">
      <c r="A87" s="11" t="s">
        <v>39</v>
      </c>
      <c r="B87" s="116" t="s">
        <v>6</v>
      </c>
      <c r="C87" s="9">
        <v>0</v>
      </c>
      <c r="D87" s="9">
        <v>366079</v>
      </c>
      <c r="E87" s="9">
        <v>253409</v>
      </c>
      <c r="F87" s="9">
        <f>SUM(F79:F83)</f>
        <v>0</v>
      </c>
      <c r="G87" s="9">
        <f>SUM(G79:G83)</f>
        <v>0</v>
      </c>
      <c r="H87" s="1"/>
      <c r="I87" s="1"/>
      <c r="J87" s="1"/>
    </row>
    <row r="88" spans="1:10" ht="75" hidden="1" customHeight="1" x14ac:dyDescent="0.25">
      <c r="A88" s="16"/>
      <c r="B88" s="38"/>
      <c r="C88" s="110"/>
      <c r="D88" s="110"/>
      <c r="E88" s="110"/>
      <c r="F88" s="445" t="s">
        <v>239</v>
      </c>
      <c r="G88" s="445"/>
      <c r="H88" s="1"/>
      <c r="I88" s="1"/>
      <c r="J88" s="1"/>
    </row>
    <row r="89" spans="1:10" ht="60" hidden="1" customHeight="1" x14ac:dyDescent="0.25">
      <c r="E89" s="3"/>
      <c r="F89" s="446" t="s">
        <v>270</v>
      </c>
      <c r="G89" s="446"/>
    </row>
    <row r="90" spans="1:10" s="75" customFormat="1" ht="57.75" customHeight="1" x14ac:dyDescent="0.25">
      <c r="A90" s="72"/>
      <c r="B90" s="73"/>
      <c r="C90" s="73"/>
      <c r="D90" s="73"/>
      <c r="E90" s="74"/>
      <c r="F90" s="402" t="s">
        <v>463</v>
      </c>
      <c r="G90" s="402"/>
      <c r="H90" s="74"/>
    </row>
    <row r="91" spans="1:10" s="5" customFormat="1" ht="129.75" hidden="1" customHeight="1" x14ac:dyDescent="0.25">
      <c r="E91" s="1"/>
      <c r="F91" s="428" t="s">
        <v>370</v>
      </c>
      <c r="G91" s="428"/>
      <c r="H91" s="1"/>
    </row>
    <row r="92" spans="1:10" x14ac:dyDescent="0.25">
      <c r="A92" s="5"/>
      <c r="B92" s="5"/>
      <c r="C92" s="5"/>
      <c r="D92" s="5"/>
      <c r="E92" s="5"/>
      <c r="H92" s="1"/>
      <c r="I92" s="1"/>
      <c r="J92" s="1"/>
    </row>
    <row r="93" spans="1:10" ht="16.149999999999999" customHeight="1" x14ac:dyDescent="0.25">
      <c r="A93" s="404" t="s">
        <v>40</v>
      </c>
      <c r="B93" s="404"/>
      <c r="C93" s="404"/>
      <c r="D93" s="404"/>
      <c r="E93" s="404"/>
      <c r="F93" s="404"/>
      <c r="G93" s="404"/>
      <c r="H93" s="1"/>
      <c r="I93" s="1"/>
      <c r="J93" s="1"/>
    </row>
    <row r="94" spans="1:10" ht="21" customHeight="1" x14ac:dyDescent="0.25">
      <c r="A94" s="404" t="s">
        <v>234</v>
      </c>
      <c r="B94" s="404"/>
      <c r="C94" s="404"/>
      <c r="D94" s="404"/>
      <c r="E94" s="404"/>
      <c r="F94" s="404"/>
      <c r="G94" s="404"/>
      <c r="H94" s="1"/>
      <c r="I94" s="1"/>
      <c r="J94" s="1"/>
    </row>
    <row r="95" spans="1:10" ht="15" customHeight="1" x14ac:dyDescent="0.25">
      <c r="A95" s="13"/>
      <c r="B95" s="404" t="s">
        <v>465</v>
      </c>
      <c r="C95" s="404"/>
      <c r="D95" s="404"/>
      <c r="E95" s="404"/>
      <c r="F95" s="6"/>
      <c r="G95" s="6"/>
      <c r="H95" s="1"/>
      <c r="I95" s="1"/>
      <c r="J95" s="1"/>
    </row>
    <row r="96" spans="1:10" ht="15" customHeight="1" x14ac:dyDescent="0.25">
      <c r="A96" s="13"/>
      <c r="B96" s="112"/>
      <c r="C96" s="112"/>
      <c r="D96" s="112"/>
      <c r="E96" s="112"/>
      <c r="F96" s="6"/>
      <c r="G96" s="6"/>
      <c r="H96" s="1"/>
      <c r="I96" s="1"/>
      <c r="J96" s="1"/>
    </row>
    <row r="97" spans="1:10" ht="36" customHeight="1" x14ac:dyDescent="0.25">
      <c r="A97" s="15" t="s">
        <v>41</v>
      </c>
      <c r="B97" s="388" t="s">
        <v>271</v>
      </c>
      <c r="C97" s="388"/>
      <c r="D97" s="388"/>
      <c r="E97" s="388"/>
      <c r="F97" s="388"/>
      <c r="G97" s="388"/>
      <c r="H97" s="1"/>
      <c r="I97" s="1"/>
      <c r="J97" s="1"/>
    </row>
    <row r="98" spans="1:10" ht="19.899999999999999" customHeight="1" x14ac:dyDescent="0.25">
      <c r="A98" s="13" t="s">
        <v>42</v>
      </c>
      <c r="B98" s="386" t="s">
        <v>338</v>
      </c>
      <c r="C98" s="386"/>
      <c r="D98" s="386"/>
      <c r="E98" s="114"/>
      <c r="F98" s="114"/>
      <c r="G98" s="114"/>
      <c r="H98" s="1"/>
      <c r="I98" s="1"/>
      <c r="J98" s="1"/>
    </row>
    <row r="99" spans="1:10" ht="130.9" customHeight="1" x14ac:dyDescent="0.25">
      <c r="A99" s="13" t="s">
        <v>0</v>
      </c>
      <c r="B99" s="388" t="s">
        <v>461</v>
      </c>
      <c r="C99" s="388"/>
      <c r="D99" s="388"/>
      <c r="E99" s="388"/>
      <c r="F99" s="388"/>
      <c r="G99" s="388"/>
      <c r="H99" s="1"/>
      <c r="I99" s="1"/>
      <c r="J99" s="1"/>
    </row>
    <row r="100" spans="1:10" x14ac:dyDescent="0.25">
      <c r="A100" s="44" t="s">
        <v>43</v>
      </c>
      <c r="B100" s="114"/>
      <c r="C100" s="44"/>
      <c r="D100" s="44"/>
      <c r="E100" s="44"/>
      <c r="F100" s="44"/>
      <c r="G100" s="44"/>
      <c r="H100" s="1"/>
      <c r="I100" s="1"/>
      <c r="J100" s="1"/>
    </row>
    <row r="101" spans="1:10" ht="25.5" x14ac:dyDescent="0.25">
      <c r="A101" s="13" t="s">
        <v>1</v>
      </c>
      <c r="B101" s="386" t="s">
        <v>104</v>
      </c>
      <c r="C101" s="386"/>
      <c r="D101" s="386"/>
      <c r="E101" s="44"/>
      <c r="F101" s="44"/>
      <c r="G101" s="44"/>
      <c r="H101" s="1"/>
      <c r="I101" s="1"/>
      <c r="J101" s="1"/>
    </row>
    <row r="102" spans="1:10" ht="33" customHeight="1" x14ac:dyDescent="0.25">
      <c r="A102" s="13" t="s">
        <v>44</v>
      </c>
      <c r="B102" s="388" t="s">
        <v>122</v>
      </c>
      <c r="C102" s="388"/>
      <c r="D102" s="388"/>
      <c r="E102" s="388"/>
      <c r="F102" s="388"/>
      <c r="G102" s="388"/>
      <c r="H102" s="1"/>
      <c r="I102" s="1"/>
      <c r="J102" s="1"/>
    </row>
    <row r="103" spans="1:10" ht="21" customHeight="1" x14ac:dyDescent="0.25">
      <c r="A103" s="13" t="s">
        <v>45</v>
      </c>
      <c r="B103" s="386" t="s">
        <v>54</v>
      </c>
      <c r="C103" s="386"/>
      <c r="D103" s="44"/>
      <c r="E103" s="44"/>
      <c r="F103" s="44"/>
      <c r="G103" s="44"/>
      <c r="H103" s="1"/>
      <c r="I103" s="1"/>
      <c r="J103" s="1"/>
    </row>
    <row r="104" spans="1:10" ht="24" customHeight="1" x14ac:dyDescent="0.25">
      <c r="A104" s="13" t="s">
        <v>55</v>
      </c>
      <c r="B104" s="114" t="s">
        <v>115</v>
      </c>
      <c r="C104" s="44"/>
      <c r="D104" s="44"/>
      <c r="E104" s="44"/>
      <c r="F104" s="44"/>
      <c r="G104" s="44"/>
      <c r="H104" s="1"/>
      <c r="I104" s="1"/>
      <c r="J104" s="1"/>
    </row>
    <row r="105" spans="1:10" ht="22.15" customHeight="1" x14ac:dyDescent="0.25">
      <c r="A105" s="13" t="s">
        <v>46</v>
      </c>
      <c r="B105" s="388" t="s">
        <v>368</v>
      </c>
      <c r="C105" s="388"/>
      <c r="D105" s="388"/>
      <c r="E105" s="388"/>
      <c r="F105" s="388"/>
      <c r="G105" s="388"/>
      <c r="H105" s="1"/>
      <c r="I105" s="1"/>
      <c r="J105" s="1"/>
    </row>
    <row r="106" spans="1:10" ht="45" customHeight="1" x14ac:dyDescent="0.25">
      <c r="A106" s="13" t="s">
        <v>118</v>
      </c>
      <c r="B106" s="398" t="s">
        <v>498</v>
      </c>
      <c r="C106" s="398"/>
      <c r="D106" s="398"/>
      <c r="E106" s="398"/>
      <c r="F106" s="398"/>
      <c r="G106" s="398"/>
      <c r="H106" s="1"/>
      <c r="I106" s="1"/>
      <c r="J106" s="1"/>
    </row>
    <row r="107" spans="1:10" ht="31.15" customHeight="1" x14ac:dyDescent="0.25">
      <c r="A107" s="13" t="s">
        <v>47</v>
      </c>
      <c r="B107" s="388" t="s">
        <v>483</v>
      </c>
      <c r="C107" s="388"/>
      <c r="D107" s="388"/>
      <c r="E107" s="388"/>
      <c r="F107" s="388"/>
      <c r="G107" s="388"/>
      <c r="H107" s="1"/>
      <c r="I107" s="1"/>
      <c r="J107" s="1"/>
    </row>
    <row r="108" spans="1:10" ht="10.15" customHeight="1" x14ac:dyDescent="0.25">
      <c r="A108" s="113"/>
      <c r="B108" s="114"/>
      <c r="C108" s="44"/>
      <c r="D108" s="44"/>
      <c r="E108" s="44"/>
      <c r="F108" s="44"/>
      <c r="G108" s="44"/>
      <c r="H108" s="1"/>
      <c r="I108" s="1"/>
      <c r="J108" s="1"/>
    </row>
    <row r="109" spans="1:10" ht="13.15" customHeight="1" x14ac:dyDescent="0.25">
      <c r="A109" s="399" t="s">
        <v>48</v>
      </c>
      <c r="B109" s="399"/>
      <c r="C109" s="399"/>
      <c r="D109" s="399"/>
      <c r="E109" s="399"/>
      <c r="F109" s="399"/>
      <c r="G109" s="399"/>
      <c r="H109" s="1"/>
      <c r="I109" s="1"/>
      <c r="J109" s="1"/>
    </row>
    <row r="110" spans="1:10" ht="9" customHeight="1" x14ac:dyDescent="0.25">
      <c r="A110" s="113"/>
      <c r="B110" s="114"/>
      <c r="C110" s="44"/>
      <c r="D110" s="44"/>
      <c r="E110" s="44"/>
      <c r="F110" s="44"/>
      <c r="G110" s="44"/>
      <c r="H110" s="1"/>
      <c r="I110" s="1"/>
      <c r="J110" s="1"/>
    </row>
    <row r="111" spans="1:10" ht="28.9" customHeight="1" x14ac:dyDescent="0.25">
      <c r="A111" s="391" t="s">
        <v>49</v>
      </c>
      <c r="B111" s="391" t="s">
        <v>11</v>
      </c>
      <c r="C111" s="116" t="s">
        <v>50</v>
      </c>
      <c r="D111" s="116" t="s">
        <v>15</v>
      </c>
      <c r="E111" s="393" t="s">
        <v>51</v>
      </c>
      <c r="F111" s="394"/>
      <c r="G111" s="395"/>
      <c r="H111" s="1"/>
      <c r="I111" s="1"/>
      <c r="J111" s="1"/>
    </row>
    <row r="112" spans="1:10" ht="15" customHeight="1" x14ac:dyDescent="0.25">
      <c r="A112" s="392"/>
      <c r="B112" s="392"/>
      <c r="C112" s="116" t="s">
        <v>16</v>
      </c>
      <c r="D112" s="116" t="s">
        <v>120</v>
      </c>
      <c r="E112" s="116" t="s">
        <v>133</v>
      </c>
      <c r="F112" s="116" t="s">
        <v>226</v>
      </c>
      <c r="G112" s="116" t="s">
        <v>404</v>
      </c>
      <c r="H112" s="1"/>
      <c r="I112" s="1"/>
      <c r="J112" s="1"/>
    </row>
    <row r="113" spans="1:10" ht="33.6" customHeight="1" x14ac:dyDescent="0.25">
      <c r="A113" s="7" t="s">
        <v>7</v>
      </c>
      <c r="B113" s="4" t="s">
        <v>6</v>
      </c>
      <c r="C113" s="10"/>
      <c r="D113" s="47">
        <v>1068038</v>
      </c>
      <c r="E113" s="47"/>
      <c r="F113" s="47"/>
      <c r="G113" s="47"/>
      <c r="H113" s="1"/>
      <c r="I113" s="1"/>
      <c r="J113" s="1"/>
    </row>
    <row r="114" spans="1:10" ht="22.15" customHeight="1" x14ac:dyDescent="0.25">
      <c r="A114" s="12" t="s">
        <v>8</v>
      </c>
      <c r="B114" s="4" t="s">
        <v>6</v>
      </c>
      <c r="C114" s="10"/>
      <c r="D114" s="10">
        <v>366079</v>
      </c>
      <c r="E114" s="47">
        <v>253409</v>
      </c>
      <c r="F114" s="10"/>
      <c r="G114" s="10"/>
      <c r="H114" s="1"/>
      <c r="I114" s="1"/>
      <c r="J114" s="1"/>
    </row>
    <row r="115" spans="1:10" ht="24.6" customHeight="1" x14ac:dyDescent="0.25">
      <c r="A115" s="11" t="s">
        <v>53</v>
      </c>
      <c r="B115" s="116" t="s">
        <v>6</v>
      </c>
      <c r="C115" s="9">
        <v>0</v>
      </c>
      <c r="D115" s="9">
        <v>1434117</v>
      </c>
      <c r="E115" s="9">
        <v>253409</v>
      </c>
      <c r="F115" s="9">
        <v>0</v>
      </c>
      <c r="G115" s="9">
        <v>0</v>
      </c>
      <c r="H115" s="1">
        <v>0</v>
      </c>
      <c r="I115" s="1"/>
      <c r="J115" s="1"/>
    </row>
    <row r="116" spans="1:10" ht="15.6" customHeight="1" x14ac:dyDescent="0.25">
      <c r="A116" s="16"/>
      <c r="B116" s="38"/>
      <c r="C116" s="110"/>
      <c r="D116" s="110"/>
      <c r="E116" s="110"/>
      <c r="F116" s="110"/>
      <c r="G116" s="110"/>
      <c r="H116" s="1"/>
      <c r="I116" s="1"/>
      <c r="J116" s="1"/>
    </row>
    <row r="117" spans="1:10" ht="29.45" customHeight="1" x14ac:dyDescent="0.25">
      <c r="A117" s="16" t="s">
        <v>57</v>
      </c>
      <c r="B117" s="387" t="s">
        <v>70</v>
      </c>
      <c r="C117" s="387"/>
      <c r="D117" s="387"/>
      <c r="E117" s="387"/>
      <c r="F117" s="387"/>
      <c r="G117" s="387"/>
      <c r="H117" s="1"/>
      <c r="I117" s="1"/>
      <c r="J117" s="1"/>
    </row>
    <row r="118" spans="1:10" ht="13.9" customHeight="1" x14ac:dyDescent="0.25">
      <c r="A118" s="16" t="s">
        <v>58</v>
      </c>
      <c r="B118" s="386"/>
      <c r="C118" s="386"/>
      <c r="D118" s="386"/>
      <c r="E118" s="110"/>
      <c r="F118" s="110"/>
      <c r="G118" s="110"/>
      <c r="H118" s="1"/>
      <c r="I118" s="1"/>
      <c r="J118" s="1"/>
    </row>
    <row r="119" spans="1:10" ht="37.15" customHeight="1" x14ac:dyDescent="0.25">
      <c r="A119" s="16" t="s">
        <v>44</v>
      </c>
      <c r="B119" s="388" t="s">
        <v>122</v>
      </c>
      <c r="C119" s="388"/>
      <c r="D119" s="388"/>
      <c r="E119" s="388"/>
      <c r="F119" s="388"/>
      <c r="G119" s="388"/>
      <c r="H119" s="1"/>
      <c r="I119" s="1"/>
      <c r="J119" s="1"/>
    </row>
    <row r="120" spans="1:10" x14ac:dyDescent="0.25">
      <c r="A120" s="16" t="s">
        <v>55</v>
      </c>
      <c r="B120" s="114" t="s">
        <v>115</v>
      </c>
      <c r="C120" s="110"/>
      <c r="D120" s="110"/>
      <c r="E120" s="110"/>
      <c r="F120" s="110"/>
      <c r="G120" s="110"/>
      <c r="H120" s="1"/>
      <c r="I120" s="1"/>
      <c r="J120" s="1"/>
    </row>
    <row r="121" spans="1:10" ht="31.9" customHeight="1" x14ac:dyDescent="0.25">
      <c r="A121" s="13" t="s">
        <v>59</v>
      </c>
      <c r="B121" s="388" t="s">
        <v>269</v>
      </c>
      <c r="C121" s="388"/>
      <c r="D121" s="388"/>
      <c r="E121" s="388"/>
      <c r="F121" s="388"/>
      <c r="G121" s="388"/>
      <c r="H121" s="1"/>
      <c r="I121" s="1"/>
      <c r="J121" s="1"/>
    </row>
    <row r="122" spans="1:10" ht="11.45" customHeight="1" x14ac:dyDescent="0.25">
      <c r="A122" s="13"/>
      <c r="B122" s="113"/>
      <c r="C122" s="113"/>
      <c r="D122" s="113"/>
      <c r="E122" s="113"/>
      <c r="F122" s="113"/>
      <c r="G122" s="113"/>
      <c r="H122" s="1"/>
      <c r="I122" s="1"/>
      <c r="J122" s="1"/>
    </row>
    <row r="123" spans="1:10" ht="14.45" customHeight="1" x14ac:dyDescent="0.25">
      <c r="A123" s="389" t="s">
        <v>12</v>
      </c>
      <c r="B123" s="389"/>
      <c r="C123" s="389"/>
      <c r="D123" s="389"/>
      <c r="E123" s="389"/>
      <c r="F123" s="389"/>
      <c r="G123" s="389"/>
      <c r="H123" s="1"/>
      <c r="I123" s="1"/>
      <c r="J123" s="1"/>
    </row>
    <row r="124" spans="1:10" ht="19.899999999999999" customHeight="1" x14ac:dyDescent="0.25">
      <c r="A124" s="391" t="s">
        <v>12</v>
      </c>
      <c r="B124" s="391" t="s">
        <v>11</v>
      </c>
      <c r="C124" s="116" t="s">
        <v>50</v>
      </c>
      <c r="D124" s="116" t="s">
        <v>15</v>
      </c>
      <c r="E124" s="393" t="s">
        <v>51</v>
      </c>
      <c r="F124" s="394"/>
      <c r="G124" s="395"/>
      <c r="H124" s="1"/>
      <c r="I124" s="1"/>
      <c r="J124" s="1"/>
    </row>
    <row r="125" spans="1:10" ht="18.600000000000001" customHeight="1" x14ac:dyDescent="0.25">
      <c r="A125" s="392"/>
      <c r="B125" s="392"/>
      <c r="C125" s="116" t="s">
        <v>16</v>
      </c>
      <c r="D125" s="116" t="s">
        <v>120</v>
      </c>
      <c r="E125" s="116" t="s">
        <v>133</v>
      </c>
      <c r="F125" s="116" t="s">
        <v>226</v>
      </c>
      <c r="G125" s="116" t="s">
        <v>404</v>
      </c>
      <c r="H125" s="1"/>
      <c r="I125" s="1"/>
      <c r="J125" s="1"/>
    </row>
    <row r="126" spans="1:10" ht="38.25" x14ac:dyDescent="0.25">
      <c r="A126" s="48" t="s">
        <v>257</v>
      </c>
      <c r="B126" s="4" t="s">
        <v>52</v>
      </c>
      <c r="C126" s="10"/>
      <c r="D126" s="10">
        <v>106571</v>
      </c>
      <c r="E126" s="116"/>
      <c r="F126" s="116"/>
      <c r="G126" s="116"/>
      <c r="H126" s="1"/>
      <c r="I126" s="1"/>
      <c r="J126" s="1"/>
    </row>
    <row r="127" spans="1:10" ht="38.25" x14ac:dyDescent="0.25">
      <c r="A127" s="48" t="s">
        <v>258</v>
      </c>
      <c r="B127" s="4" t="s">
        <v>52</v>
      </c>
      <c r="C127" s="10"/>
      <c r="D127" s="10">
        <v>171033</v>
      </c>
      <c r="E127" s="10"/>
      <c r="F127" s="10"/>
      <c r="G127" s="10"/>
      <c r="H127" s="1"/>
      <c r="I127" s="1"/>
      <c r="J127" s="1"/>
    </row>
    <row r="128" spans="1:10" ht="46.9" customHeight="1" x14ac:dyDescent="0.25">
      <c r="A128" s="48" t="s">
        <v>259</v>
      </c>
      <c r="B128" s="4" t="s">
        <v>52</v>
      </c>
      <c r="C128" s="10"/>
      <c r="D128" s="10">
        <v>206720</v>
      </c>
      <c r="E128" s="10"/>
      <c r="F128" s="10"/>
      <c r="G128" s="10"/>
      <c r="H128" s="1"/>
      <c r="I128" s="1"/>
      <c r="J128" s="1"/>
    </row>
    <row r="129" spans="1:10" ht="51" x14ac:dyDescent="0.25">
      <c r="A129" s="48" t="s">
        <v>294</v>
      </c>
      <c r="B129" s="4" t="s">
        <v>52</v>
      </c>
      <c r="C129" s="10"/>
      <c r="D129" s="10">
        <v>100000</v>
      </c>
      <c r="E129" s="10"/>
      <c r="F129" s="10"/>
      <c r="G129" s="10"/>
      <c r="H129" s="1"/>
      <c r="I129" s="1"/>
      <c r="J129" s="1"/>
    </row>
    <row r="130" spans="1:10" ht="38.25" x14ac:dyDescent="0.25">
      <c r="A130" s="48" t="s">
        <v>295</v>
      </c>
      <c r="B130" s="4" t="s">
        <v>52</v>
      </c>
      <c r="C130" s="10"/>
      <c r="D130" s="10">
        <v>63740</v>
      </c>
      <c r="E130" s="10"/>
      <c r="F130" s="10"/>
      <c r="G130" s="10"/>
      <c r="H130" s="1"/>
      <c r="I130" s="1"/>
      <c r="J130" s="1"/>
    </row>
    <row r="131" spans="1:10" ht="51" customHeight="1" x14ac:dyDescent="0.25">
      <c r="A131" s="48" t="s">
        <v>296</v>
      </c>
      <c r="B131" s="4" t="s">
        <v>52</v>
      </c>
      <c r="C131" s="10"/>
      <c r="D131" s="10">
        <v>113339</v>
      </c>
      <c r="E131" s="10"/>
      <c r="F131" s="10"/>
      <c r="G131" s="10"/>
      <c r="H131" s="1"/>
      <c r="I131" s="1"/>
      <c r="J131" s="1"/>
    </row>
    <row r="132" spans="1:10" ht="45.6" customHeight="1" x14ac:dyDescent="0.25">
      <c r="A132" s="48" t="s">
        <v>297</v>
      </c>
      <c r="B132" s="4" t="s">
        <v>52</v>
      </c>
      <c r="C132" s="10"/>
      <c r="D132" s="10">
        <v>79430</v>
      </c>
      <c r="E132" s="10"/>
      <c r="F132" s="10"/>
      <c r="G132" s="10"/>
      <c r="H132" s="1"/>
      <c r="I132" s="1"/>
      <c r="J132" s="1"/>
    </row>
    <row r="133" spans="1:10" ht="51" x14ac:dyDescent="0.25">
      <c r="A133" s="48" t="s">
        <v>298</v>
      </c>
      <c r="B133" s="4" t="s">
        <v>52</v>
      </c>
      <c r="C133" s="10"/>
      <c r="D133" s="10">
        <v>132515</v>
      </c>
      <c r="E133" s="10"/>
      <c r="F133" s="10"/>
      <c r="G133" s="10"/>
      <c r="H133" s="1"/>
      <c r="I133" s="1"/>
      <c r="J133" s="1"/>
    </row>
    <row r="134" spans="1:10" ht="43.9" customHeight="1" x14ac:dyDescent="0.25">
      <c r="A134" s="48" t="s">
        <v>299</v>
      </c>
      <c r="B134" s="4" t="s">
        <v>52</v>
      </c>
      <c r="C134" s="10"/>
      <c r="D134" s="10">
        <v>65580</v>
      </c>
      <c r="E134" s="10"/>
      <c r="F134" s="10"/>
      <c r="G134" s="10"/>
      <c r="H134" s="1"/>
      <c r="I134" s="1"/>
      <c r="J134" s="1"/>
    </row>
    <row r="135" spans="1:10" ht="38.25" x14ac:dyDescent="0.25">
      <c r="A135" s="48" t="s">
        <v>300</v>
      </c>
      <c r="B135" s="4" t="s">
        <v>52</v>
      </c>
      <c r="C135" s="10"/>
      <c r="D135" s="10">
        <v>29110</v>
      </c>
      <c r="E135" s="10"/>
      <c r="F135" s="47"/>
      <c r="G135" s="10"/>
      <c r="H135" s="1"/>
      <c r="I135" s="1"/>
      <c r="J135" s="1"/>
    </row>
    <row r="136" spans="1:10" ht="38.25" hidden="1" x14ac:dyDescent="0.25">
      <c r="A136" s="48" t="s">
        <v>358</v>
      </c>
      <c r="B136" s="4" t="s">
        <v>52</v>
      </c>
      <c r="C136" s="10"/>
      <c r="D136" s="10"/>
      <c r="E136" s="10"/>
      <c r="F136" s="47"/>
      <c r="G136" s="10"/>
      <c r="H136" s="1"/>
      <c r="I136" s="1"/>
      <c r="J136" s="1"/>
    </row>
    <row r="137" spans="1:10" hidden="1" x14ac:dyDescent="0.25">
      <c r="A137" s="48"/>
      <c r="B137" s="4"/>
      <c r="C137" s="10"/>
      <c r="D137" s="10"/>
      <c r="E137" s="10"/>
      <c r="F137" s="47"/>
      <c r="G137" s="10"/>
      <c r="H137" s="1"/>
      <c r="I137" s="1"/>
      <c r="J137" s="1"/>
    </row>
    <row r="138" spans="1:10" hidden="1" x14ac:dyDescent="0.25">
      <c r="A138" s="48"/>
      <c r="B138" s="4"/>
      <c r="C138" s="10"/>
      <c r="D138" s="10"/>
      <c r="E138" s="10"/>
      <c r="F138" s="47"/>
      <c r="G138" s="10"/>
      <c r="H138" s="1"/>
      <c r="I138" s="1"/>
      <c r="J138" s="1"/>
    </row>
    <row r="139" spans="1:10" hidden="1" x14ac:dyDescent="0.25">
      <c r="A139" s="48"/>
      <c r="B139" s="4"/>
      <c r="C139" s="10"/>
      <c r="D139" s="10"/>
      <c r="E139" s="10"/>
      <c r="F139" s="47"/>
      <c r="G139" s="10"/>
      <c r="H139" s="1"/>
      <c r="I139" s="1"/>
      <c r="J139" s="1"/>
    </row>
    <row r="140" spans="1:10" hidden="1" x14ac:dyDescent="0.25">
      <c r="A140" s="48"/>
      <c r="B140" s="4"/>
      <c r="C140" s="10"/>
      <c r="D140" s="10"/>
      <c r="E140" s="10"/>
      <c r="F140" s="47"/>
      <c r="G140" s="10"/>
      <c r="H140" s="1"/>
      <c r="I140" s="1"/>
      <c r="J140" s="1"/>
    </row>
    <row r="141" spans="1:10" ht="34.15" hidden="1" customHeight="1" x14ac:dyDescent="0.25">
      <c r="A141" s="48"/>
      <c r="B141" s="4"/>
      <c r="C141" s="10"/>
      <c r="D141" s="10"/>
      <c r="E141" s="10"/>
      <c r="F141" s="47"/>
      <c r="G141" s="10"/>
      <c r="H141" s="1"/>
      <c r="I141" s="1"/>
      <c r="J141" s="1"/>
    </row>
    <row r="142" spans="1:10" hidden="1" x14ac:dyDescent="0.25">
      <c r="A142" s="48"/>
      <c r="B142" s="4"/>
      <c r="C142" s="10"/>
      <c r="D142" s="10"/>
      <c r="E142" s="10"/>
      <c r="F142" s="47"/>
      <c r="G142" s="10"/>
      <c r="H142" s="1"/>
      <c r="I142" s="1"/>
      <c r="J142" s="1"/>
    </row>
    <row r="143" spans="1:10" hidden="1" x14ac:dyDescent="0.25">
      <c r="A143" s="48"/>
      <c r="B143" s="4"/>
      <c r="C143" s="10"/>
      <c r="D143" s="10"/>
      <c r="E143" s="10"/>
      <c r="F143" s="47"/>
      <c r="G143" s="10"/>
      <c r="H143" s="1"/>
      <c r="I143" s="1"/>
      <c r="J143" s="1"/>
    </row>
    <row r="144" spans="1:10" hidden="1" x14ac:dyDescent="0.25">
      <c r="A144" s="48"/>
      <c r="B144" s="4"/>
      <c r="C144" s="10"/>
      <c r="D144" s="10"/>
      <c r="E144" s="10"/>
      <c r="F144" s="47"/>
      <c r="G144" s="10"/>
      <c r="H144" s="1"/>
      <c r="I144" s="1"/>
      <c r="J144" s="1"/>
    </row>
    <row r="145" spans="1:10" hidden="1" x14ac:dyDescent="0.25">
      <c r="A145" s="48"/>
      <c r="B145" s="4"/>
      <c r="C145" s="10"/>
      <c r="D145" s="10"/>
      <c r="E145" s="10"/>
      <c r="F145" s="47"/>
      <c r="G145" s="10"/>
      <c r="H145" s="1"/>
      <c r="I145" s="1"/>
      <c r="J145" s="1"/>
    </row>
    <row r="146" spans="1:10" hidden="1" x14ac:dyDescent="0.25">
      <c r="A146" s="48"/>
      <c r="B146" s="4"/>
      <c r="C146" s="10"/>
      <c r="D146" s="10"/>
      <c r="E146" s="10"/>
      <c r="F146" s="47"/>
      <c r="G146" s="10"/>
      <c r="H146" s="1"/>
      <c r="I146" s="1"/>
      <c r="J146" s="1"/>
    </row>
    <row r="147" spans="1:10" hidden="1" x14ac:dyDescent="0.25">
      <c r="A147" s="48"/>
      <c r="B147" s="4"/>
      <c r="C147" s="10"/>
      <c r="D147" s="10"/>
      <c r="E147" s="10"/>
      <c r="F147" s="47"/>
      <c r="G147" s="10"/>
      <c r="H147" s="1"/>
      <c r="I147" s="1"/>
      <c r="J147" s="1"/>
    </row>
    <row r="148" spans="1:10" hidden="1" x14ac:dyDescent="0.25">
      <c r="A148" s="48"/>
      <c r="B148" s="4"/>
      <c r="C148" s="10"/>
      <c r="D148" s="10"/>
      <c r="E148" s="10"/>
      <c r="F148" s="47"/>
      <c r="G148" s="10"/>
      <c r="H148" s="1"/>
      <c r="I148" s="1"/>
      <c r="J148" s="1"/>
    </row>
    <row r="149" spans="1:10" hidden="1" x14ac:dyDescent="0.25">
      <c r="A149" s="48"/>
      <c r="B149" s="4"/>
      <c r="C149" s="10"/>
      <c r="D149" s="10"/>
      <c r="E149" s="10"/>
      <c r="F149" s="47"/>
      <c r="G149" s="10"/>
      <c r="H149" s="1"/>
      <c r="I149" s="1"/>
      <c r="J149" s="1"/>
    </row>
    <row r="150" spans="1:10" ht="44.45" hidden="1" customHeight="1" x14ac:dyDescent="0.25">
      <c r="A150" s="48"/>
      <c r="B150" s="4"/>
      <c r="C150" s="10"/>
      <c r="D150" s="10"/>
      <c r="E150" s="10"/>
      <c r="F150" s="47"/>
      <c r="G150" s="10"/>
      <c r="H150" s="1"/>
      <c r="I150" s="1"/>
      <c r="J150" s="1"/>
    </row>
    <row r="151" spans="1:10" hidden="1" x14ac:dyDescent="0.25">
      <c r="A151" s="48"/>
      <c r="B151" s="4"/>
      <c r="C151" s="10"/>
      <c r="D151" s="10"/>
      <c r="E151" s="10"/>
      <c r="F151" s="47"/>
      <c r="G151" s="10"/>
      <c r="H151" s="1"/>
      <c r="I151" s="1"/>
      <c r="J151" s="1"/>
    </row>
    <row r="152" spans="1:10" ht="44.45" hidden="1" customHeight="1" x14ac:dyDescent="0.25">
      <c r="A152" s="48"/>
      <c r="B152" s="4"/>
      <c r="C152" s="10"/>
      <c r="D152" s="10"/>
      <c r="E152" s="10"/>
      <c r="F152" s="47"/>
      <c r="G152" s="10"/>
      <c r="H152" s="1"/>
      <c r="I152" s="1"/>
      <c r="J152" s="1"/>
    </row>
    <row r="153" spans="1:10" ht="16.899999999999999" customHeight="1" x14ac:dyDescent="0.25">
      <c r="A153" s="34"/>
      <c r="B153" s="35"/>
      <c r="C153" s="35"/>
      <c r="D153" s="35"/>
      <c r="E153" s="35"/>
      <c r="F153" s="35"/>
      <c r="G153" s="35"/>
      <c r="H153" s="1"/>
      <c r="I153" s="1"/>
      <c r="J153" s="1"/>
    </row>
    <row r="154" spans="1:10" x14ac:dyDescent="0.25">
      <c r="A154" s="399" t="s">
        <v>102</v>
      </c>
      <c r="B154" s="399"/>
      <c r="C154" s="399"/>
      <c r="D154" s="399"/>
      <c r="E154" s="399"/>
      <c r="F154" s="399"/>
      <c r="G154" s="399"/>
      <c r="H154" s="1"/>
      <c r="I154" s="1"/>
      <c r="J154" s="1"/>
    </row>
    <row r="155" spans="1:10" ht="21" customHeight="1" x14ac:dyDescent="0.25">
      <c r="A155" s="391" t="s">
        <v>60</v>
      </c>
      <c r="B155" s="391" t="s">
        <v>11</v>
      </c>
      <c r="C155" s="116" t="s">
        <v>50</v>
      </c>
      <c r="D155" s="116" t="s">
        <v>15</v>
      </c>
      <c r="E155" s="393" t="s">
        <v>51</v>
      </c>
      <c r="F155" s="394"/>
      <c r="G155" s="395"/>
      <c r="H155" s="1"/>
      <c r="I155" s="1"/>
      <c r="J155" s="1"/>
    </row>
    <row r="156" spans="1:10" ht="18.600000000000001" customHeight="1" x14ac:dyDescent="0.25">
      <c r="A156" s="392"/>
      <c r="B156" s="392"/>
      <c r="C156" s="116" t="s">
        <v>16</v>
      </c>
      <c r="D156" s="116" t="s">
        <v>120</v>
      </c>
      <c r="E156" s="116" t="s">
        <v>133</v>
      </c>
      <c r="F156" s="116" t="s">
        <v>226</v>
      </c>
      <c r="G156" s="116" t="s">
        <v>404</v>
      </c>
      <c r="H156" s="1"/>
      <c r="I156" s="1"/>
      <c r="J156" s="1"/>
    </row>
    <row r="157" spans="1:10" ht="31.15" customHeight="1" x14ac:dyDescent="0.25">
      <c r="A157" s="11" t="s">
        <v>61</v>
      </c>
      <c r="B157" s="116" t="s">
        <v>52</v>
      </c>
      <c r="C157" s="46">
        <f>SUM(C127:C152)</f>
        <v>0</v>
      </c>
      <c r="D157" s="46">
        <f>SUM(D126:D152)</f>
        <v>1068038</v>
      </c>
      <c r="E157" s="46">
        <f>SUM(E127:E152)</f>
        <v>0</v>
      </c>
      <c r="F157" s="46">
        <f>SUM(F127:F152)</f>
        <v>0</v>
      </c>
      <c r="G157" s="46">
        <f>SUM(G127:G152)</f>
        <v>0</v>
      </c>
    </row>
    <row r="158" spans="1:10" x14ac:dyDescent="0.25">
      <c r="A158" s="16"/>
      <c r="B158" s="38"/>
      <c r="C158" s="110"/>
      <c r="D158" s="110"/>
      <c r="E158" s="110"/>
      <c r="F158" s="110"/>
      <c r="G158" s="110"/>
    </row>
    <row r="159" spans="1:10" ht="33.6" customHeight="1" x14ac:dyDescent="0.25">
      <c r="A159" s="16" t="s">
        <v>57</v>
      </c>
      <c r="B159" s="387" t="s">
        <v>56</v>
      </c>
      <c r="C159" s="387"/>
      <c r="D159" s="387"/>
      <c r="E159" s="387"/>
      <c r="F159" s="387"/>
      <c r="G159" s="387"/>
      <c r="H159" s="1"/>
      <c r="I159" s="1"/>
      <c r="J159" s="1"/>
    </row>
    <row r="160" spans="1:10" ht="21.6" customHeight="1" x14ac:dyDescent="0.25">
      <c r="A160" s="16" t="s">
        <v>58</v>
      </c>
      <c r="B160" s="386" t="s">
        <v>104</v>
      </c>
      <c r="C160" s="386"/>
      <c r="D160" s="386"/>
      <c r="E160" s="110"/>
      <c r="F160" s="110"/>
      <c r="G160" s="110"/>
      <c r="H160" s="1"/>
      <c r="I160" s="1"/>
      <c r="J160" s="1"/>
    </row>
    <row r="161" spans="1:10" ht="33.6" customHeight="1" x14ac:dyDescent="0.25">
      <c r="A161" s="16" t="s">
        <v>44</v>
      </c>
      <c r="B161" s="388" t="s">
        <v>122</v>
      </c>
      <c r="C161" s="388"/>
      <c r="D161" s="388"/>
      <c r="E161" s="388"/>
      <c r="F161" s="388"/>
      <c r="G161" s="388"/>
      <c r="H161" s="1"/>
      <c r="I161" s="1"/>
      <c r="J161" s="1"/>
    </row>
    <row r="162" spans="1:10" ht="19.899999999999999" customHeight="1" x14ac:dyDescent="0.25">
      <c r="A162" s="16" t="s">
        <v>55</v>
      </c>
      <c r="B162" s="114" t="s">
        <v>115</v>
      </c>
      <c r="C162" s="110"/>
      <c r="D162" s="110"/>
      <c r="E162" s="110"/>
      <c r="F162" s="110"/>
      <c r="G162" s="110"/>
      <c r="H162" s="1"/>
      <c r="I162" s="1"/>
      <c r="J162" s="1"/>
    </row>
    <row r="163" spans="1:10" ht="31.9" customHeight="1" x14ac:dyDescent="0.25">
      <c r="A163" s="13" t="s">
        <v>59</v>
      </c>
      <c r="B163" s="388" t="s">
        <v>269</v>
      </c>
      <c r="C163" s="388"/>
      <c r="D163" s="388"/>
      <c r="E163" s="388"/>
      <c r="F163" s="388"/>
      <c r="G163" s="388"/>
      <c r="H163" s="1"/>
      <c r="I163" s="1"/>
      <c r="J163" s="1"/>
    </row>
    <row r="164" spans="1:10" ht="11.45" customHeight="1" x14ac:dyDescent="0.25">
      <c r="A164" s="13"/>
      <c r="B164" s="113"/>
      <c r="C164" s="113"/>
      <c r="D164" s="113"/>
      <c r="E164" s="113"/>
      <c r="F164" s="113"/>
      <c r="G164" s="113"/>
      <c r="H164" s="1"/>
      <c r="I164" s="1"/>
      <c r="J164" s="1"/>
    </row>
    <row r="165" spans="1:10" ht="18.600000000000001" customHeight="1" x14ac:dyDescent="0.25">
      <c r="A165" s="389" t="s">
        <v>12</v>
      </c>
      <c r="B165" s="389"/>
      <c r="C165" s="389"/>
      <c r="D165" s="389"/>
      <c r="E165" s="389"/>
      <c r="F165" s="389"/>
      <c r="G165" s="389"/>
      <c r="H165" s="1"/>
      <c r="I165" s="1"/>
      <c r="J165" s="1"/>
    </row>
    <row r="166" spans="1:10" ht="30.6" customHeight="1" x14ac:dyDescent="0.25">
      <c r="A166" s="391" t="s">
        <v>12</v>
      </c>
      <c r="B166" s="391" t="s">
        <v>11</v>
      </c>
      <c r="C166" s="116" t="s">
        <v>50</v>
      </c>
      <c r="D166" s="116" t="s">
        <v>15</v>
      </c>
      <c r="E166" s="393" t="s">
        <v>51</v>
      </c>
      <c r="F166" s="394"/>
      <c r="G166" s="395"/>
      <c r="H166" s="1"/>
      <c r="I166" s="1"/>
      <c r="J166" s="1"/>
    </row>
    <row r="167" spans="1:10" ht="27" customHeight="1" x14ac:dyDescent="0.25">
      <c r="A167" s="392"/>
      <c r="B167" s="392"/>
      <c r="C167" s="116" t="s">
        <v>16</v>
      </c>
      <c r="D167" s="116" t="s">
        <v>120</v>
      </c>
      <c r="E167" s="116" t="s">
        <v>133</v>
      </c>
      <c r="F167" s="116" t="s">
        <v>226</v>
      </c>
      <c r="G167" s="116" t="s">
        <v>404</v>
      </c>
      <c r="H167" s="1"/>
      <c r="I167" s="1"/>
      <c r="J167" s="1"/>
    </row>
    <row r="168" spans="1:10" ht="25.5" x14ac:dyDescent="0.25">
      <c r="A168" s="25" t="s">
        <v>398</v>
      </c>
      <c r="B168" s="26" t="s">
        <v>94</v>
      </c>
      <c r="C168" s="10"/>
      <c r="D168" s="10">
        <v>5</v>
      </c>
      <c r="E168" s="10">
        <v>1</v>
      </c>
      <c r="F168" s="10"/>
      <c r="G168" s="10"/>
      <c r="H168" s="1"/>
      <c r="I168" s="1"/>
      <c r="J168" s="1"/>
    </row>
    <row r="169" spans="1:10" s="117" customFormat="1" ht="25.5" x14ac:dyDescent="0.25">
      <c r="A169" s="25" t="s">
        <v>302</v>
      </c>
      <c r="B169" s="26" t="s">
        <v>94</v>
      </c>
      <c r="C169" s="10"/>
      <c r="D169" s="10">
        <v>4</v>
      </c>
      <c r="E169" s="10">
        <v>2</v>
      </c>
      <c r="F169" s="10"/>
      <c r="G169" s="10"/>
      <c r="H169" s="1"/>
      <c r="I169" s="1"/>
      <c r="J169" s="1"/>
    </row>
    <row r="170" spans="1:10" x14ac:dyDescent="0.25">
      <c r="A170" s="7" t="s">
        <v>397</v>
      </c>
      <c r="B170" s="26" t="s">
        <v>94</v>
      </c>
      <c r="C170" s="10"/>
      <c r="D170" s="10">
        <v>1</v>
      </c>
      <c r="E170" s="10"/>
      <c r="F170" s="10"/>
      <c r="G170" s="10"/>
      <c r="H170" s="1"/>
      <c r="I170" s="1"/>
      <c r="J170" s="1"/>
    </row>
    <row r="171" spans="1:10" x14ac:dyDescent="0.25">
      <c r="A171" s="103"/>
      <c r="B171" s="35"/>
      <c r="C171" s="101"/>
      <c r="D171" s="101"/>
      <c r="E171" s="102"/>
      <c r="F171" s="101"/>
      <c r="G171" s="101"/>
      <c r="H171" s="1"/>
      <c r="I171" s="1"/>
      <c r="J171" s="1"/>
    </row>
    <row r="172" spans="1:10" ht="19.149999999999999" customHeight="1" x14ac:dyDescent="0.25">
      <c r="A172" s="399" t="s">
        <v>102</v>
      </c>
      <c r="B172" s="399"/>
      <c r="C172" s="399"/>
      <c r="D172" s="399"/>
      <c r="E172" s="399"/>
      <c r="F172" s="399"/>
      <c r="G172" s="399"/>
      <c r="H172" s="1"/>
      <c r="I172" s="1"/>
      <c r="J172" s="1"/>
    </row>
    <row r="173" spans="1:10" ht="18.75" customHeight="1" x14ac:dyDescent="0.25">
      <c r="A173" s="391" t="s">
        <v>60</v>
      </c>
      <c r="B173" s="391" t="s">
        <v>11</v>
      </c>
      <c r="C173" s="116" t="s">
        <v>50</v>
      </c>
      <c r="D173" s="116" t="s">
        <v>15</v>
      </c>
      <c r="E173" s="393" t="s">
        <v>51</v>
      </c>
      <c r="F173" s="394"/>
      <c r="G173" s="395"/>
      <c r="H173" s="1"/>
      <c r="I173" s="1"/>
      <c r="J173" s="1"/>
    </row>
    <row r="174" spans="1:10" ht="22.5" customHeight="1" x14ac:dyDescent="0.25">
      <c r="A174" s="392"/>
      <c r="B174" s="392"/>
      <c r="C174" s="116" t="s">
        <v>16</v>
      </c>
      <c r="D174" s="116" t="s">
        <v>120</v>
      </c>
      <c r="E174" s="116" t="s">
        <v>133</v>
      </c>
      <c r="F174" s="116" t="s">
        <v>226</v>
      </c>
      <c r="G174" s="116" t="s">
        <v>404</v>
      </c>
      <c r="H174" s="1"/>
      <c r="I174" s="1"/>
      <c r="J174" s="1"/>
    </row>
    <row r="175" spans="1:10" ht="28.5" customHeight="1" x14ac:dyDescent="0.25">
      <c r="A175" s="11" t="s">
        <v>61</v>
      </c>
      <c r="B175" s="116" t="s">
        <v>52</v>
      </c>
      <c r="C175" s="9">
        <v>0</v>
      </c>
      <c r="D175" s="9">
        <v>366079</v>
      </c>
      <c r="E175" s="9">
        <v>253409</v>
      </c>
      <c r="F175" s="9">
        <v>0</v>
      </c>
      <c r="G175" s="9">
        <v>0</v>
      </c>
    </row>
  </sheetData>
  <mergeCells count="87">
    <mergeCell ref="A172:G172"/>
    <mergeCell ref="A173:A174"/>
    <mergeCell ref="B173:B174"/>
    <mergeCell ref="E173:G173"/>
    <mergeCell ref="B161:G161"/>
    <mergeCell ref="B163:G163"/>
    <mergeCell ref="A165:G165"/>
    <mergeCell ref="A166:A167"/>
    <mergeCell ref="B166:B167"/>
    <mergeCell ref="E166:G166"/>
    <mergeCell ref="B160:D160"/>
    <mergeCell ref="B117:G117"/>
    <mergeCell ref="B118:D118"/>
    <mergeCell ref="B119:G119"/>
    <mergeCell ref="B121:G121"/>
    <mergeCell ref="A123:G123"/>
    <mergeCell ref="A124:A125"/>
    <mergeCell ref="B124:B125"/>
    <mergeCell ref="E124:G124"/>
    <mergeCell ref="A154:G154"/>
    <mergeCell ref="A155:A156"/>
    <mergeCell ref="B155:B156"/>
    <mergeCell ref="E155:G155"/>
    <mergeCell ref="B159:G159"/>
    <mergeCell ref="B106:G106"/>
    <mergeCell ref="B107:G107"/>
    <mergeCell ref="A109:G109"/>
    <mergeCell ref="A111:A112"/>
    <mergeCell ref="B111:B112"/>
    <mergeCell ref="E111:G111"/>
    <mergeCell ref="B105:G105"/>
    <mergeCell ref="F90:G90"/>
    <mergeCell ref="F91:G91"/>
    <mergeCell ref="A93:G93"/>
    <mergeCell ref="A94:G94"/>
    <mergeCell ref="B95:E95"/>
    <mergeCell ref="B97:G97"/>
    <mergeCell ref="B98:D98"/>
    <mergeCell ref="B99:G99"/>
    <mergeCell ref="B101:D101"/>
    <mergeCell ref="B102:G102"/>
    <mergeCell ref="B103:C103"/>
    <mergeCell ref="F89:G89"/>
    <mergeCell ref="B72:G72"/>
    <mergeCell ref="B74:G74"/>
    <mergeCell ref="A76:G76"/>
    <mergeCell ref="A77:A78"/>
    <mergeCell ref="B77:B78"/>
    <mergeCell ref="E77:G77"/>
    <mergeCell ref="A84:G84"/>
    <mergeCell ref="A85:A86"/>
    <mergeCell ref="B85:B86"/>
    <mergeCell ref="E85:G85"/>
    <mergeCell ref="F88:G88"/>
    <mergeCell ref="B71:D71"/>
    <mergeCell ref="B30:D30"/>
    <mergeCell ref="B31:D31"/>
    <mergeCell ref="B32:G32"/>
    <mergeCell ref="B34:G34"/>
    <mergeCell ref="A36:G36"/>
    <mergeCell ref="A37:A38"/>
    <mergeCell ref="B37:B38"/>
    <mergeCell ref="E37:G37"/>
    <mergeCell ref="A66:G66"/>
    <mergeCell ref="A67:A68"/>
    <mergeCell ref="B67:B68"/>
    <mergeCell ref="E67:G67"/>
    <mergeCell ref="B70:C70"/>
    <mergeCell ref="B18:G18"/>
    <mergeCell ref="B19:G19"/>
    <mergeCell ref="B20:G20"/>
    <mergeCell ref="A22:G22"/>
    <mergeCell ref="A24:A25"/>
    <mergeCell ref="B24:B25"/>
    <mergeCell ref="E24:G24"/>
    <mergeCell ref="B15:G15"/>
    <mergeCell ref="F1:G1"/>
    <mergeCell ref="F2:G2"/>
    <mergeCell ref="F3:G3"/>
    <mergeCell ref="F4:G4"/>
    <mergeCell ref="A6:G6"/>
    <mergeCell ref="A7:G7"/>
    <mergeCell ref="B8:E8"/>
    <mergeCell ref="B10:G10"/>
    <mergeCell ref="B11:E11"/>
    <mergeCell ref="B12:G12"/>
    <mergeCell ref="B14:D1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1" orientation="landscape" r:id="rId1"/>
  <rowBreaks count="5" manualBreakCount="5">
    <brk id="28" max="6" man="1"/>
    <brk id="61" max="6" man="1"/>
    <brk id="87" max="6" man="1"/>
    <brk id="115" max="6" man="1"/>
    <brk id="150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8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view="pageBreakPreview" topLeftCell="A45" zoomScale="85" zoomScaleNormal="100" zoomScaleSheetLayoutView="85" workbookViewId="0">
      <selection activeCell="F75" sqref="F75:G75"/>
    </sheetView>
  </sheetViews>
  <sheetFormatPr defaultColWidth="9.140625" defaultRowHeight="12.75" x14ac:dyDescent="0.25"/>
  <cols>
    <col min="1" max="1" width="39.42578125" style="86" customWidth="1"/>
    <col min="2" max="2" width="20.28515625" style="86" customWidth="1"/>
    <col min="3" max="3" width="18.140625" style="86" customWidth="1"/>
    <col min="4" max="4" width="18.7109375" style="86" customWidth="1"/>
    <col min="5" max="5" width="16.140625" style="86" customWidth="1"/>
    <col min="6" max="6" width="14" style="86" customWidth="1"/>
    <col min="7" max="7" width="22" style="86" customWidth="1"/>
    <col min="8" max="16384" width="9.140625" style="86"/>
  </cols>
  <sheetData>
    <row r="1" spans="1:15" ht="81.599999999999994" hidden="1" customHeight="1" x14ac:dyDescent="0.25">
      <c r="F1" s="403" t="s">
        <v>235</v>
      </c>
      <c r="G1" s="403"/>
    </row>
    <row r="2" spans="1:15" s="2" customFormat="1" ht="90.6" hidden="1" customHeight="1" x14ac:dyDescent="0.25">
      <c r="A2" s="5"/>
      <c r="B2" s="5"/>
      <c r="C2" s="5"/>
      <c r="D2" s="5"/>
      <c r="E2" s="5"/>
      <c r="F2" s="443" t="s">
        <v>328</v>
      </c>
      <c r="G2" s="443"/>
    </row>
    <row r="3" spans="1:15" s="2" customFormat="1" ht="61.9" customHeight="1" x14ac:dyDescent="0.25">
      <c r="A3" s="5"/>
      <c r="B3" s="5"/>
      <c r="C3" s="5"/>
      <c r="D3" s="5"/>
      <c r="E3" s="5"/>
      <c r="F3" s="443" t="s">
        <v>327</v>
      </c>
      <c r="G3" s="443"/>
      <c r="I3" s="443"/>
      <c r="J3" s="443"/>
    </row>
    <row r="4" spans="1:15" s="2" customFormat="1" ht="102" hidden="1" customHeight="1" x14ac:dyDescent="0.25">
      <c r="A4" s="5"/>
      <c r="B4" s="5"/>
      <c r="C4" s="5"/>
      <c r="D4" s="5"/>
      <c r="E4" s="5"/>
      <c r="F4" s="443" t="s">
        <v>326</v>
      </c>
      <c r="G4" s="443"/>
    </row>
    <row r="5" spans="1:15" s="5" customFormat="1" ht="52.5" customHeight="1" x14ac:dyDescent="0.25">
      <c r="F5" s="403" t="s">
        <v>334</v>
      </c>
      <c r="G5" s="403"/>
      <c r="H5" s="1"/>
    </row>
    <row r="6" spans="1:15" ht="15.75" customHeight="1" x14ac:dyDescent="0.25">
      <c r="A6" s="404" t="s">
        <v>19</v>
      </c>
      <c r="B6" s="404"/>
      <c r="C6" s="404"/>
      <c r="D6" s="404"/>
      <c r="E6" s="404"/>
      <c r="F6" s="404"/>
      <c r="G6" s="404"/>
      <c r="H6" s="1"/>
      <c r="I6" s="1"/>
      <c r="J6" s="1"/>
      <c r="K6" s="1"/>
      <c r="L6" s="1"/>
      <c r="M6" s="1"/>
      <c r="N6" s="1"/>
      <c r="O6" s="1"/>
    </row>
    <row r="7" spans="1:15" ht="19.899999999999999" customHeight="1" x14ac:dyDescent="0.25">
      <c r="A7" s="399" t="s">
        <v>233</v>
      </c>
      <c r="B7" s="399"/>
      <c r="C7" s="399"/>
      <c r="D7" s="399"/>
      <c r="E7" s="399"/>
      <c r="F7" s="399"/>
      <c r="G7" s="399"/>
      <c r="H7" s="1"/>
      <c r="I7" s="1"/>
      <c r="J7" s="1"/>
    </row>
    <row r="8" spans="1:15" ht="16.899999999999999" customHeight="1" x14ac:dyDescent="0.25">
      <c r="A8" s="24"/>
      <c r="B8" s="404" t="s">
        <v>228</v>
      </c>
      <c r="C8" s="404"/>
      <c r="D8" s="404"/>
      <c r="E8" s="404"/>
      <c r="F8" s="6"/>
      <c r="G8" s="6"/>
      <c r="H8" s="3"/>
      <c r="I8" s="3"/>
      <c r="J8" s="1"/>
      <c r="K8" s="1"/>
      <c r="L8" s="1"/>
      <c r="M8" s="1"/>
      <c r="N8" s="1"/>
      <c r="O8" s="1"/>
    </row>
    <row r="9" spans="1:15" ht="10.15" customHeight="1" x14ac:dyDescent="0.25">
      <c r="A9" s="24"/>
      <c r="B9" s="87"/>
      <c r="C9" s="87"/>
      <c r="D9" s="87"/>
      <c r="E9" s="87"/>
      <c r="F9" s="6"/>
      <c r="G9" s="6"/>
      <c r="H9" s="3"/>
      <c r="I9" s="3"/>
      <c r="J9" s="1"/>
      <c r="K9" s="1"/>
      <c r="L9" s="1"/>
      <c r="M9" s="1"/>
      <c r="N9" s="1"/>
      <c r="O9" s="1"/>
    </row>
    <row r="10" spans="1:15" ht="33" customHeight="1" x14ac:dyDescent="0.25">
      <c r="A10" s="15" t="s">
        <v>34</v>
      </c>
      <c r="B10" s="388" t="s">
        <v>325</v>
      </c>
      <c r="C10" s="388"/>
      <c r="D10" s="388"/>
      <c r="E10" s="388"/>
      <c r="F10" s="388"/>
      <c r="G10" s="388"/>
      <c r="H10" s="1"/>
      <c r="I10" s="1"/>
      <c r="J10" s="1"/>
    </row>
    <row r="11" spans="1:15" ht="19.899999999999999" customHeight="1" x14ac:dyDescent="0.25">
      <c r="A11" s="44" t="s">
        <v>33</v>
      </c>
      <c r="B11" s="386" t="s">
        <v>277</v>
      </c>
      <c r="C11" s="386"/>
      <c r="D11" s="386"/>
      <c r="E11" s="386"/>
      <c r="F11" s="44"/>
      <c r="G11" s="44"/>
      <c r="H11" s="1"/>
      <c r="I11" s="1"/>
      <c r="J11" s="1"/>
    </row>
    <row r="12" spans="1:15" ht="139.9" customHeight="1" x14ac:dyDescent="0.25">
      <c r="A12" s="15" t="s">
        <v>32</v>
      </c>
      <c r="B12" s="388" t="s">
        <v>336</v>
      </c>
      <c r="C12" s="388"/>
      <c r="D12" s="388"/>
      <c r="E12" s="388"/>
      <c r="F12" s="388"/>
      <c r="G12" s="388"/>
      <c r="H12" s="1"/>
      <c r="I12" s="1"/>
      <c r="J12" s="1"/>
    </row>
    <row r="13" spans="1:15" s="93" customFormat="1" ht="21.6" customHeight="1" x14ac:dyDescent="0.25">
      <c r="A13" s="44" t="s">
        <v>22</v>
      </c>
      <c r="B13" s="94"/>
      <c r="C13" s="44"/>
      <c r="D13" s="44"/>
      <c r="E13" s="44"/>
      <c r="F13" s="44"/>
      <c r="G13" s="44"/>
      <c r="H13" s="1"/>
      <c r="I13" s="1"/>
      <c r="J13" s="1"/>
    </row>
    <row r="14" spans="1:15" s="93" customFormat="1" ht="24.6" customHeight="1" x14ac:dyDescent="0.25">
      <c r="A14" s="13" t="s">
        <v>103</v>
      </c>
      <c r="B14" s="386" t="s">
        <v>100</v>
      </c>
      <c r="C14" s="386"/>
      <c r="D14" s="386"/>
      <c r="E14" s="44"/>
      <c r="F14" s="44"/>
      <c r="G14" s="44"/>
      <c r="H14" s="1"/>
      <c r="I14" s="1"/>
      <c r="J14" s="1"/>
    </row>
    <row r="15" spans="1:15" s="93" customFormat="1" ht="16.149999999999999" customHeight="1" x14ac:dyDescent="0.25">
      <c r="A15" s="44" t="s">
        <v>37</v>
      </c>
      <c r="B15" s="386" t="s">
        <v>117</v>
      </c>
      <c r="C15" s="386"/>
      <c r="D15" s="386"/>
      <c r="E15" s="386"/>
      <c r="F15" s="386"/>
      <c r="G15" s="386"/>
      <c r="H15" s="1"/>
      <c r="I15" s="1"/>
      <c r="J15" s="1"/>
    </row>
    <row r="16" spans="1:15" s="93" customFormat="1" ht="22.9" customHeight="1" x14ac:dyDescent="0.25">
      <c r="A16" s="44" t="s">
        <v>14</v>
      </c>
      <c r="B16" s="94" t="s">
        <v>3</v>
      </c>
      <c r="C16" s="44"/>
      <c r="D16" s="44"/>
      <c r="E16" s="44"/>
      <c r="F16" s="44"/>
      <c r="G16" s="44"/>
      <c r="H16" s="1"/>
      <c r="I16" s="1"/>
      <c r="J16" s="1"/>
    </row>
    <row r="17" spans="1:10" s="93" customFormat="1" ht="22.15" customHeight="1" x14ac:dyDescent="0.25">
      <c r="A17" s="44" t="s">
        <v>20</v>
      </c>
      <c r="B17" s="94" t="s">
        <v>114</v>
      </c>
      <c r="C17" s="44"/>
      <c r="D17" s="44"/>
      <c r="E17" s="44"/>
      <c r="F17" s="44"/>
      <c r="G17" s="44"/>
      <c r="H17" s="1"/>
      <c r="I17" s="1"/>
      <c r="J17" s="1"/>
    </row>
    <row r="18" spans="1:10" s="93" customFormat="1" ht="24.6" customHeight="1" x14ac:dyDescent="0.25">
      <c r="A18" s="44" t="s">
        <v>4</v>
      </c>
      <c r="B18" s="388" t="s">
        <v>324</v>
      </c>
      <c r="C18" s="388"/>
      <c r="D18" s="388"/>
      <c r="E18" s="388"/>
      <c r="F18" s="388"/>
      <c r="G18" s="388"/>
      <c r="H18" s="1"/>
      <c r="I18" s="1"/>
      <c r="J18" s="1"/>
    </row>
    <row r="19" spans="1:10" s="93" customFormat="1" ht="32.450000000000003" customHeight="1" x14ac:dyDescent="0.25">
      <c r="A19" s="13" t="s">
        <v>107</v>
      </c>
      <c r="B19" s="398" t="s">
        <v>323</v>
      </c>
      <c r="C19" s="398"/>
      <c r="D19" s="398"/>
      <c r="E19" s="398"/>
      <c r="F19" s="398"/>
      <c r="G19" s="398"/>
      <c r="H19" s="1"/>
      <c r="I19" s="1"/>
      <c r="J19" s="1"/>
    </row>
    <row r="20" spans="1:10" s="93" customFormat="1" ht="36" customHeight="1" x14ac:dyDescent="0.25">
      <c r="A20" s="13" t="s">
        <v>13</v>
      </c>
      <c r="B20" s="388" t="s">
        <v>322</v>
      </c>
      <c r="C20" s="388"/>
      <c r="D20" s="388"/>
      <c r="E20" s="388"/>
      <c r="F20" s="388"/>
      <c r="G20" s="388"/>
      <c r="H20" s="1"/>
      <c r="I20" s="1"/>
      <c r="J20" s="1"/>
    </row>
    <row r="21" spans="1:10" s="93" customFormat="1" ht="10.15" customHeight="1" x14ac:dyDescent="0.25">
      <c r="A21" s="94"/>
      <c r="B21" s="94"/>
      <c r="C21" s="44"/>
      <c r="D21" s="44"/>
      <c r="E21" s="44"/>
      <c r="F21" s="44"/>
      <c r="G21" s="44"/>
      <c r="H21" s="1"/>
      <c r="I21" s="1"/>
      <c r="J21" s="1"/>
    </row>
    <row r="22" spans="1:10" ht="15" customHeight="1" x14ac:dyDescent="0.25">
      <c r="A22" s="404" t="s">
        <v>23</v>
      </c>
      <c r="B22" s="404"/>
      <c r="C22" s="404"/>
      <c r="D22" s="404"/>
      <c r="E22" s="404"/>
      <c r="F22" s="404"/>
      <c r="G22" s="404"/>
      <c r="H22" s="1"/>
      <c r="I22" s="1"/>
      <c r="J22" s="1"/>
    </row>
    <row r="23" spans="1:10" ht="9.6" customHeight="1" x14ac:dyDescent="0.25">
      <c r="A23" s="44"/>
      <c r="B23" s="89"/>
      <c r="C23" s="44"/>
      <c r="D23" s="44"/>
      <c r="E23" s="44"/>
      <c r="F23" s="44"/>
      <c r="G23" s="44"/>
      <c r="H23" s="1"/>
      <c r="I23" s="1"/>
      <c r="J23" s="1"/>
    </row>
    <row r="24" spans="1:10" ht="31.15" customHeight="1" x14ac:dyDescent="0.25">
      <c r="A24" s="422" t="s">
        <v>24</v>
      </c>
      <c r="B24" s="391" t="s">
        <v>5</v>
      </c>
      <c r="C24" s="91" t="s">
        <v>26</v>
      </c>
      <c r="D24" s="90" t="s">
        <v>27</v>
      </c>
      <c r="E24" s="412" t="s">
        <v>28</v>
      </c>
      <c r="F24" s="412"/>
      <c r="G24" s="412"/>
      <c r="H24" s="1"/>
      <c r="I24" s="1"/>
      <c r="J24" s="1"/>
    </row>
    <row r="25" spans="1:10" ht="21.6" customHeight="1" x14ac:dyDescent="0.25">
      <c r="A25" s="422"/>
      <c r="B25" s="392"/>
      <c r="C25" s="91" t="s">
        <v>10</v>
      </c>
      <c r="D25" s="91" t="s">
        <v>17</v>
      </c>
      <c r="E25" s="91" t="s">
        <v>119</v>
      </c>
      <c r="F25" s="91" t="s">
        <v>127</v>
      </c>
      <c r="G25" s="91" t="s">
        <v>222</v>
      </c>
      <c r="H25" s="1"/>
      <c r="I25" s="1"/>
      <c r="J25" s="1"/>
    </row>
    <row r="26" spans="1:10" ht="33.6" customHeight="1" x14ac:dyDescent="0.25">
      <c r="A26" s="7" t="s">
        <v>25</v>
      </c>
      <c r="B26" s="4" t="s">
        <v>6</v>
      </c>
      <c r="C26" s="10"/>
      <c r="D26" s="47"/>
      <c r="E26" s="47">
        <v>2512163</v>
      </c>
      <c r="F26" s="47"/>
      <c r="G26" s="47"/>
      <c r="H26" s="1"/>
      <c r="I26" s="1"/>
      <c r="J26" s="1"/>
    </row>
    <row r="27" spans="1:10" ht="22.5" customHeight="1" x14ac:dyDescent="0.25">
      <c r="A27" s="12" t="s">
        <v>18</v>
      </c>
      <c r="B27" s="4" t="s">
        <v>6</v>
      </c>
      <c r="C27" s="10"/>
      <c r="D27" s="10"/>
      <c r="E27" s="47">
        <v>282116</v>
      </c>
      <c r="F27" s="10"/>
      <c r="G27" s="10"/>
      <c r="H27" s="1"/>
      <c r="I27" s="1"/>
      <c r="J27" s="1"/>
    </row>
    <row r="28" spans="1:10" s="82" customFormat="1" ht="30.6" customHeight="1" x14ac:dyDescent="0.25">
      <c r="A28" s="11" t="s">
        <v>29</v>
      </c>
      <c r="B28" s="91" t="s">
        <v>6</v>
      </c>
      <c r="C28" s="9">
        <f>C26+C27</f>
        <v>0</v>
      </c>
      <c r="D28" s="9">
        <f>D26+D27</f>
        <v>0</v>
      </c>
      <c r="E28" s="9">
        <f>E26+E27</f>
        <v>2794279</v>
      </c>
      <c r="F28" s="9">
        <f>F26+F27</f>
        <v>0</v>
      </c>
      <c r="G28" s="9">
        <f>G26+G27</f>
        <v>0</v>
      </c>
      <c r="H28" s="14"/>
      <c r="I28" s="14"/>
      <c r="J28" s="14"/>
    </row>
    <row r="29" spans="1:10" ht="8.4499999999999993" customHeight="1" x14ac:dyDescent="0.25">
      <c r="A29" s="89"/>
      <c r="B29" s="89"/>
      <c r="C29" s="44"/>
      <c r="D29" s="44"/>
      <c r="E29" s="44"/>
      <c r="F29" s="44"/>
      <c r="G29" s="44"/>
      <c r="H29" s="1"/>
      <c r="I29" s="1"/>
      <c r="J29" s="1"/>
    </row>
    <row r="30" spans="1:10" ht="29.25" customHeight="1" x14ac:dyDescent="0.25">
      <c r="A30" s="13" t="s">
        <v>30</v>
      </c>
      <c r="B30" s="421" t="s">
        <v>65</v>
      </c>
      <c r="C30" s="421"/>
      <c r="D30" s="421"/>
      <c r="E30" s="44"/>
      <c r="F30" s="44"/>
      <c r="G30" s="44"/>
      <c r="H30" s="1"/>
      <c r="I30" s="1"/>
      <c r="J30" s="1"/>
    </row>
    <row r="31" spans="1:10" ht="16.899999999999999" customHeight="1" x14ac:dyDescent="0.25">
      <c r="A31" s="44" t="s">
        <v>35</v>
      </c>
      <c r="B31" s="386"/>
      <c r="C31" s="386"/>
      <c r="D31" s="386"/>
      <c r="E31" s="44"/>
      <c r="F31" s="44"/>
      <c r="G31" s="44"/>
      <c r="H31" s="1"/>
      <c r="I31" s="1"/>
      <c r="J31" s="1"/>
    </row>
    <row r="32" spans="1:10" ht="22.15" customHeight="1" x14ac:dyDescent="0.25">
      <c r="A32" s="44" t="s">
        <v>37</v>
      </c>
      <c r="B32" s="386" t="s">
        <v>117</v>
      </c>
      <c r="C32" s="386"/>
      <c r="D32" s="386"/>
      <c r="E32" s="386"/>
      <c r="F32" s="386"/>
      <c r="G32" s="386"/>
      <c r="H32" s="1"/>
      <c r="I32" s="1"/>
      <c r="J32" s="1"/>
    </row>
    <row r="33" spans="1:10" ht="15" customHeight="1" x14ac:dyDescent="0.25">
      <c r="A33" s="44" t="s">
        <v>20</v>
      </c>
      <c r="B33" s="89" t="s">
        <v>114</v>
      </c>
      <c r="C33" s="44"/>
      <c r="D33" s="44"/>
      <c r="E33" s="44"/>
      <c r="F33" s="44"/>
      <c r="G33" s="44"/>
      <c r="H33" s="1"/>
      <c r="I33" s="1"/>
      <c r="J33" s="1"/>
    </row>
    <row r="34" spans="1:10" ht="33" customHeight="1" x14ac:dyDescent="0.25">
      <c r="A34" s="13" t="s">
        <v>36</v>
      </c>
      <c r="B34" s="388" t="s">
        <v>322</v>
      </c>
      <c r="C34" s="388"/>
      <c r="D34" s="388"/>
      <c r="E34" s="388"/>
      <c r="F34" s="388"/>
      <c r="G34" s="388"/>
      <c r="H34" s="1"/>
      <c r="I34" s="1"/>
      <c r="J34" s="1"/>
    </row>
    <row r="35" spans="1:10" ht="15" customHeight="1" x14ac:dyDescent="0.25">
      <c r="A35" s="13"/>
      <c r="B35" s="88"/>
      <c r="C35" s="88"/>
      <c r="D35" s="88"/>
      <c r="E35" s="88"/>
      <c r="F35" s="88"/>
      <c r="G35" s="88"/>
      <c r="H35" s="1"/>
      <c r="I35" s="1"/>
      <c r="J35" s="1"/>
    </row>
    <row r="36" spans="1:10" ht="19.149999999999999" customHeight="1" x14ac:dyDescent="0.25">
      <c r="A36" s="419" t="s">
        <v>21</v>
      </c>
      <c r="B36" s="419"/>
      <c r="C36" s="419"/>
      <c r="D36" s="419"/>
      <c r="E36" s="419"/>
      <c r="F36" s="419"/>
      <c r="G36" s="419"/>
      <c r="H36" s="1"/>
      <c r="I36" s="1"/>
      <c r="J36" s="1"/>
    </row>
    <row r="37" spans="1:10" ht="31.15" customHeight="1" x14ac:dyDescent="0.25">
      <c r="A37" s="412" t="s">
        <v>21</v>
      </c>
      <c r="B37" s="391" t="s">
        <v>5</v>
      </c>
      <c r="C37" s="91" t="s">
        <v>26</v>
      </c>
      <c r="D37" s="90" t="s">
        <v>27</v>
      </c>
      <c r="E37" s="412" t="s">
        <v>28</v>
      </c>
      <c r="F37" s="412"/>
      <c r="G37" s="412"/>
      <c r="H37" s="1"/>
      <c r="I37" s="1"/>
      <c r="J37" s="1"/>
    </row>
    <row r="38" spans="1:10" ht="21" customHeight="1" x14ac:dyDescent="0.25">
      <c r="A38" s="412"/>
      <c r="B38" s="392"/>
      <c r="C38" s="91" t="s">
        <v>10</v>
      </c>
      <c r="D38" s="91" t="s">
        <v>17</v>
      </c>
      <c r="E38" s="91" t="s">
        <v>119</v>
      </c>
      <c r="F38" s="91" t="s">
        <v>127</v>
      </c>
      <c r="G38" s="91" t="s">
        <v>222</v>
      </c>
      <c r="H38" s="1"/>
      <c r="I38" s="1"/>
      <c r="J38" s="1"/>
    </row>
    <row r="39" spans="1:10" x14ac:dyDescent="0.25">
      <c r="A39" s="48" t="s">
        <v>246</v>
      </c>
      <c r="B39" s="49" t="s">
        <v>321</v>
      </c>
      <c r="C39" s="10"/>
      <c r="D39" s="10"/>
      <c r="E39" s="36">
        <v>21</v>
      </c>
      <c r="F39" s="10"/>
      <c r="G39" s="10"/>
      <c r="H39" s="1"/>
      <c r="I39" s="1"/>
      <c r="J39" s="1"/>
    </row>
    <row r="40" spans="1:10" x14ac:dyDescent="0.25">
      <c r="A40" s="48" t="s">
        <v>209</v>
      </c>
      <c r="B40" s="49" t="s">
        <v>321</v>
      </c>
      <c r="C40" s="10"/>
      <c r="D40" s="10"/>
      <c r="E40" s="36">
        <v>12.686</v>
      </c>
      <c r="F40" s="10"/>
      <c r="G40" s="10"/>
      <c r="H40" s="1"/>
      <c r="I40" s="1"/>
      <c r="J40" s="1"/>
    </row>
    <row r="41" spans="1:10" x14ac:dyDescent="0.25">
      <c r="A41" s="48" t="s">
        <v>320</v>
      </c>
      <c r="B41" s="49" t="s">
        <v>321</v>
      </c>
      <c r="C41" s="10"/>
      <c r="D41" s="10"/>
      <c r="E41" s="36">
        <v>13.700000000000005</v>
      </c>
      <c r="F41" s="10"/>
      <c r="G41" s="10"/>
      <c r="H41" s="1"/>
      <c r="I41" s="1"/>
      <c r="J41" s="1"/>
    </row>
    <row r="42" spans="1:10" x14ac:dyDescent="0.25">
      <c r="A42" s="48" t="s">
        <v>319</v>
      </c>
      <c r="B42" s="49" t="s">
        <v>321</v>
      </c>
      <c r="C42" s="10"/>
      <c r="D42" s="10"/>
      <c r="E42" s="36">
        <v>14.995000000000001</v>
      </c>
      <c r="F42" s="10"/>
      <c r="G42" s="10"/>
      <c r="H42" s="1"/>
      <c r="I42" s="1"/>
      <c r="J42" s="1"/>
    </row>
    <row r="43" spans="1:10" x14ac:dyDescent="0.25">
      <c r="A43" s="48" t="s">
        <v>318</v>
      </c>
      <c r="B43" s="49" t="s">
        <v>321</v>
      </c>
      <c r="C43" s="10"/>
      <c r="D43" s="10"/>
      <c r="E43" s="36">
        <v>3.97</v>
      </c>
      <c r="F43" s="10"/>
      <c r="G43" s="10"/>
      <c r="H43" s="1"/>
      <c r="I43" s="1"/>
      <c r="J43" s="1"/>
    </row>
    <row r="44" spans="1:10" x14ac:dyDescent="0.25">
      <c r="A44" s="48" t="s">
        <v>317</v>
      </c>
      <c r="B44" s="49" t="s">
        <v>321</v>
      </c>
      <c r="C44" s="10"/>
      <c r="D44" s="10"/>
      <c r="E44" s="36">
        <v>27.72</v>
      </c>
      <c r="F44" s="10"/>
      <c r="G44" s="10"/>
      <c r="H44" s="1"/>
      <c r="I44" s="1"/>
      <c r="J44" s="1"/>
    </row>
    <row r="45" spans="1:10" x14ac:dyDescent="0.25">
      <c r="A45" s="48" t="s">
        <v>210</v>
      </c>
      <c r="B45" s="49" t="s">
        <v>321</v>
      </c>
      <c r="C45" s="10"/>
      <c r="D45" s="10"/>
      <c r="E45" s="36">
        <v>13.560000000000002</v>
      </c>
      <c r="F45" s="10"/>
      <c r="G45" s="10"/>
      <c r="H45" s="1"/>
      <c r="I45" s="1"/>
      <c r="J45" s="1"/>
    </row>
    <row r="46" spans="1:10" ht="21" customHeight="1" x14ac:dyDescent="0.25">
      <c r="A46" s="404" t="s">
        <v>101</v>
      </c>
      <c r="B46" s="404"/>
      <c r="C46" s="404"/>
      <c r="D46" s="404"/>
      <c r="E46" s="404"/>
      <c r="F46" s="404"/>
      <c r="G46" s="404"/>
      <c r="H46" s="1"/>
      <c r="I46" s="1"/>
      <c r="J46" s="1"/>
    </row>
    <row r="47" spans="1:10" ht="31.15" customHeight="1" x14ac:dyDescent="0.25">
      <c r="A47" s="422" t="s">
        <v>24</v>
      </c>
      <c r="B47" s="391" t="s">
        <v>5</v>
      </c>
      <c r="C47" s="91" t="s">
        <v>26</v>
      </c>
      <c r="D47" s="90" t="s">
        <v>27</v>
      </c>
      <c r="E47" s="412" t="s">
        <v>28</v>
      </c>
      <c r="F47" s="412"/>
      <c r="G47" s="412"/>
      <c r="H47" s="1"/>
      <c r="I47" s="1"/>
      <c r="J47" s="1"/>
    </row>
    <row r="48" spans="1:10" ht="21.6" customHeight="1" x14ac:dyDescent="0.25">
      <c r="A48" s="422"/>
      <c r="B48" s="392"/>
      <c r="C48" s="91" t="s">
        <v>10</v>
      </c>
      <c r="D48" s="91" t="s">
        <v>17</v>
      </c>
      <c r="E48" s="91" t="s">
        <v>119</v>
      </c>
      <c r="F48" s="91" t="s">
        <v>127</v>
      </c>
      <c r="G48" s="91" t="s">
        <v>222</v>
      </c>
      <c r="H48" s="1"/>
      <c r="I48" s="1"/>
      <c r="J48" s="1"/>
    </row>
    <row r="49" spans="1:10" x14ac:dyDescent="0.25">
      <c r="A49" s="48" t="s">
        <v>246</v>
      </c>
      <c r="B49" s="49" t="s">
        <v>6</v>
      </c>
      <c r="C49" s="10"/>
      <c r="D49" s="10"/>
      <c r="E49" s="10">
        <v>402324</v>
      </c>
      <c r="F49" s="10"/>
      <c r="G49" s="10"/>
      <c r="H49" s="1"/>
      <c r="I49" s="1"/>
      <c r="J49" s="1"/>
    </row>
    <row r="50" spans="1:10" x14ac:dyDescent="0.25">
      <c r="A50" s="48" t="s">
        <v>209</v>
      </c>
      <c r="B50" s="49" t="s">
        <v>6</v>
      </c>
      <c r="C50" s="10"/>
      <c r="D50" s="10"/>
      <c r="E50" s="10">
        <v>400852</v>
      </c>
      <c r="F50" s="10"/>
      <c r="G50" s="10"/>
      <c r="H50" s="1"/>
      <c r="I50" s="1"/>
      <c r="J50" s="1"/>
    </row>
    <row r="51" spans="1:10" x14ac:dyDescent="0.25">
      <c r="A51" s="48" t="s">
        <v>320</v>
      </c>
      <c r="B51" s="49" t="s">
        <v>6</v>
      </c>
      <c r="C51" s="10"/>
      <c r="D51" s="10"/>
      <c r="E51" s="10">
        <v>190744</v>
      </c>
      <c r="F51" s="10"/>
      <c r="G51" s="10"/>
      <c r="H51" s="1"/>
      <c r="I51" s="1"/>
      <c r="J51" s="1"/>
    </row>
    <row r="52" spans="1:10" x14ac:dyDescent="0.25">
      <c r="A52" s="48" t="s">
        <v>319</v>
      </c>
      <c r="B52" s="49" t="s">
        <v>6</v>
      </c>
      <c r="C52" s="10"/>
      <c r="D52" s="10"/>
      <c r="E52" s="10">
        <v>121953</v>
      </c>
      <c r="F52" s="10"/>
      <c r="G52" s="10"/>
      <c r="H52" s="1"/>
      <c r="I52" s="1"/>
      <c r="J52" s="1"/>
    </row>
    <row r="53" spans="1:10" x14ac:dyDescent="0.25">
      <c r="A53" s="48" t="s">
        <v>318</v>
      </c>
      <c r="B53" s="49" t="s">
        <v>6</v>
      </c>
      <c r="C53" s="10"/>
      <c r="D53" s="10"/>
      <c r="E53" s="10">
        <v>310160</v>
      </c>
      <c r="F53" s="10"/>
      <c r="G53" s="10"/>
      <c r="H53" s="1"/>
      <c r="I53" s="1"/>
      <c r="J53" s="1"/>
    </row>
    <row r="54" spans="1:10" x14ac:dyDescent="0.25">
      <c r="A54" s="48" t="s">
        <v>317</v>
      </c>
      <c r="B54" s="49" t="s">
        <v>6</v>
      </c>
      <c r="C54" s="10"/>
      <c r="D54" s="10"/>
      <c r="E54" s="10">
        <v>1134543</v>
      </c>
      <c r="F54" s="10"/>
      <c r="G54" s="10"/>
      <c r="H54" s="1"/>
      <c r="I54" s="1"/>
      <c r="J54" s="1"/>
    </row>
    <row r="55" spans="1:10" x14ac:dyDescent="0.25">
      <c r="A55" s="48" t="s">
        <v>210</v>
      </c>
      <c r="B55" s="49" t="s">
        <v>6</v>
      </c>
      <c r="C55" s="10"/>
      <c r="D55" s="10"/>
      <c r="E55" s="10">
        <v>233703</v>
      </c>
      <c r="F55" s="10"/>
      <c r="G55" s="10"/>
      <c r="H55" s="1"/>
      <c r="I55" s="1"/>
      <c r="J55" s="1"/>
    </row>
    <row r="56" spans="1:10" s="82" customFormat="1" ht="30.6" customHeight="1" x14ac:dyDescent="0.25">
      <c r="A56" s="11" t="s">
        <v>29</v>
      </c>
      <c r="B56" s="91" t="s">
        <v>6</v>
      </c>
      <c r="C56" s="9">
        <f>SUM(C39:C45)</f>
        <v>0</v>
      </c>
      <c r="D56" s="9">
        <f>SUM(D39:D45)</f>
        <v>0</v>
      </c>
      <c r="E56" s="9">
        <f>SUM(E49:E55)</f>
        <v>2794279</v>
      </c>
      <c r="F56" s="9">
        <f>SUM(F39:F45)</f>
        <v>0</v>
      </c>
      <c r="G56" s="9">
        <f>SUM(G39:G45)</f>
        <v>0</v>
      </c>
      <c r="H56" s="14"/>
      <c r="I56" s="14"/>
      <c r="J56" s="14"/>
    </row>
    <row r="57" spans="1:10" s="82" customFormat="1" ht="16.149999999999999" hidden="1" customHeight="1" x14ac:dyDescent="0.25">
      <c r="A57" s="16"/>
      <c r="B57" s="38"/>
      <c r="C57" s="83"/>
      <c r="D57" s="83"/>
      <c r="E57" s="83"/>
      <c r="F57" s="83"/>
      <c r="G57" s="83"/>
      <c r="H57" s="14"/>
      <c r="I57" s="14"/>
      <c r="J57" s="14"/>
    </row>
    <row r="58" spans="1:10" ht="29.25" hidden="1" customHeight="1" x14ac:dyDescent="0.25">
      <c r="A58" s="13" t="s">
        <v>30</v>
      </c>
      <c r="B58" s="421" t="s">
        <v>31</v>
      </c>
      <c r="C58" s="421"/>
      <c r="D58" s="44"/>
      <c r="E58" s="44"/>
      <c r="F58" s="44"/>
      <c r="G58" s="44"/>
      <c r="H58" s="1"/>
      <c r="I58" s="1"/>
      <c r="J58" s="1"/>
    </row>
    <row r="59" spans="1:10" ht="16.899999999999999" hidden="1" customHeight="1" x14ac:dyDescent="0.25">
      <c r="A59" s="44" t="s">
        <v>35</v>
      </c>
      <c r="B59" s="386"/>
      <c r="C59" s="386"/>
      <c r="D59" s="386"/>
      <c r="E59" s="44"/>
      <c r="F59" s="44"/>
      <c r="G59" s="44"/>
      <c r="H59" s="1"/>
      <c r="I59" s="1"/>
      <c r="J59" s="1"/>
    </row>
    <row r="60" spans="1:10" ht="33" hidden="1" customHeight="1" x14ac:dyDescent="0.25">
      <c r="A60" s="44" t="s">
        <v>37</v>
      </c>
      <c r="B60" s="388" t="s">
        <v>121</v>
      </c>
      <c r="C60" s="386"/>
      <c r="D60" s="386"/>
      <c r="E60" s="386"/>
      <c r="F60" s="386"/>
      <c r="G60" s="386"/>
      <c r="H60" s="1"/>
      <c r="I60" s="1"/>
      <c r="J60" s="1"/>
    </row>
    <row r="61" spans="1:10" ht="15" hidden="1" customHeight="1" x14ac:dyDescent="0.25">
      <c r="A61" s="44" t="s">
        <v>20</v>
      </c>
      <c r="B61" s="89" t="s">
        <v>114</v>
      </c>
      <c r="C61" s="44"/>
      <c r="D61" s="44"/>
      <c r="E61" s="44"/>
      <c r="F61" s="44"/>
      <c r="G61" s="44"/>
      <c r="H61" s="1"/>
      <c r="I61" s="1"/>
      <c r="J61" s="1"/>
    </row>
    <row r="62" spans="1:10" ht="33" hidden="1" customHeight="1" x14ac:dyDescent="0.25">
      <c r="A62" s="13" t="s">
        <v>36</v>
      </c>
      <c r="B62" s="388" t="s">
        <v>268</v>
      </c>
      <c r="C62" s="388"/>
      <c r="D62" s="388"/>
      <c r="E62" s="388"/>
      <c r="F62" s="388"/>
      <c r="G62" s="388"/>
      <c r="H62" s="1"/>
      <c r="I62" s="1"/>
      <c r="J62" s="1"/>
    </row>
    <row r="63" spans="1:10" ht="15" hidden="1" customHeight="1" x14ac:dyDescent="0.25">
      <c r="A63" s="13"/>
      <c r="B63" s="88"/>
      <c r="C63" s="88"/>
      <c r="D63" s="88"/>
      <c r="E63" s="88"/>
      <c r="F63" s="88"/>
      <c r="G63" s="88"/>
      <c r="H63" s="1"/>
      <c r="I63" s="1"/>
      <c r="J63" s="1"/>
    </row>
    <row r="64" spans="1:10" ht="19.149999999999999" hidden="1" customHeight="1" x14ac:dyDescent="0.25">
      <c r="A64" s="419" t="s">
        <v>21</v>
      </c>
      <c r="B64" s="419"/>
      <c r="C64" s="419"/>
      <c r="D64" s="419"/>
      <c r="E64" s="419"/>
      <c r="F64" s="419"/>
      <c r="G64" s="419"/>
      <c r="H64" s="1"/>
      <c r="I64" s="1"/>
      <c r="J64" s="1"/>
    </row>
    <row r="65" spans="1:10" ht="31.15" hidden="1" customHeight="1" x14ac:dyDescent="0.25">
      <c r="A65" s="412" t="s">
        <v>21</v>
      </c>
      <c r="B65" s="391" t="s">
        <v>5</v>
      </c>
      <c r="C65" s="91" t="s">
        <v>26</v>
      </c>
      <c r="D65" s="90" t="s">
        <v>27</v>
      </c>
      <c r="E65" s="412" t="s">
        <v>28</v>
      </c>
      <c r="F65" s="412"/>
      <c r="G65" s="412"/>
      <c r="H65" s="1"/>
      <c r="I65" s="1"/>
      <c r="J65" s="1"/>
    </row>
    <row r="66" spans="1:10" ht="21" hidden="1" customHeight="1" x14ac:dyDescent="0.25">
      <c r="A66" s="412"/>
      <c r="B66" s="392"/>
      <c r="C66" s="91" t="s">
        <v>10</v>
      </c>
      <c r="D66" s="91" t="s">
        <v>17</v>
      </c>
      <c r="E66" s="91" t="s">
        <v>119</v>
      </c>
      <c r="F66" s="91" t="s">
        <v>127</v>
      </c>
      <c r="G66" s="91" t="s">
        <v>222</v>
      </c>
      <c r="H66" s="1"/>
      <c r="I66" s="1"/>
      <c r="J66" s="1"/>
    </row>
    <row r="67" spans="1:10" ht="31.15" hidden="1" customHeight="1" x14ac:dyDescent="0.25">
      <c r="A67" s="48" t="s">
        <v>105</v>
      </c>
      <c r="B67" s="49" t="s">
        <v>316</v>
      </c>
      <c r="C67" s="10"/>
      <c r="D67" s="10">
        <v>1</v>
      </c>
      <c r="E67" s="47">
        <v>6</v>
      </c>
      <c r="F67" s="10"/>
      <c r="G67" s="10"/>
      <c r="H67" s="1"/>
      <c r="I67" s="1"/>
      <c r="J67" s="1"/>
    </row>
    <row r="68" spans="1:10" ht="31.15" hidden="1" customHeight="1" x14ac:dyDescent="0.25">
      <c r="A68" s="48" t="s">
        <v>106</v>
      </c>
      <c r="B68" s="49" t="s">
        <v>316</v>
      </c>
      <c r="C68" s="10"/>
      <c r="D68" s="10">
        <v>5</v>
      </c>
      <c r="E68" s="47">
        <v>19</v>
      </c>
      <c r="F68" s="10"/>
      <c r="G68" s="10"/>
      <c r="H68" s="1"/>
      <c r="I68" s="1"/>
      <c r="J68" s="1"/>
    </row>
    <row r="69" spans="1:10" ht="21" hidden="1" customHeight="1" x14ac:dyDescent="0.25">
      <c r="A69" s="404" t="s">
        <v>101</v>
      </c>
      <c r="B69" s="404"/>
      <c r="C69" s="404"/>
      <c r="D69" s="404"/>
      <c r="E69" s="404"/>
      <c r="F69" s="404"/>
      <c r="G69" s="404"/>
      <c r="H69" s="1"/>
      <c r="I69" s="1"/>
      <c r="J69" s="1"/>
    </row>
    <row r="70" spans="1:10" ht="30" hidden="1" customHeight="1" x14ac:dyDescent="0.25">
      <c r="A70" s="410" t="s">
        <v>38</v>
      </c>
      <c r="B70" s="391" t="s">
        <v>5</v>
      </c>
      <c r="C70" s="91" t="s">
        <v>26</v>
      </c>
      <c r="D70" s="90" t="s">
        <v>27</v>
      </c>
      <c r="E70" s="412" t="s">
        <v>28</v>
      </c>
      <c r="F70" s="412"/>
      <c r="G70" s="412"/>
      <c r="H70" s="1"/>
      <c r="I70" s="1"/>
      <c r="J70" s="1"/>
    </row>
    <row r="71" spans="1:10" ht="21.6" hidden="1" customHeight="1" x14ac:dyDescent="0.25">
      <c r="A71" s="411"/>
      <c r="B71" s="392"/>
      <c r="C71" s="91" t="s">
        <v>10</v>
      </c>
      <c r="D71" s="91" t="s">
        <v>17</v>
      </c>
      <c r="E71" s="91" t="s">
        <v>119</v>
      </c>
      <c r="F71" s="91" t="s">
        <v>127</v>
      </c>
      <c r="G71" s="91" t="s">
        <v>222</v>
      </c>
      <c r="H71" s="1"/>
      <c r="I71" s="1"/>
      <c r="J71" s="1"/>
    </row>
    <row r="72" spans="1:10" ht="37.9" hidden="1" customHeight="1" x14ac:dyDescent="0.25">
      <c r="A72" s="11" t="s">
        <v>39</v>
      </c>
      <c r="B72" s="91" t="s">
        <v>6</v>
      </c>
      <c r="C72" s="9">
        <f>SUM(C68:C68)</f>
        <v>0</v>
      </c>
      <c r="D72" s="9">
        <v>680000</v>
      </c>
      <c r="E72" s="9">
        <v>15495966</v>
      </c>
      <c r="F72" s="9">
        <f>SUM(F68:F68)</f>
        <v>0</v>
      </c>
      <c r="G72" s="9">
        <f>SUM(G68:G68)</f>
        <v>0</v>
      </c>
      <c r="H72" s="1"/>
      <c r="I72" s="1"/>
      <c r="J72" s="1"/>
    </row>
    <row r="73" spans="1:10" ht="74.45" hidden="1" customHeight="1" x14ac:dyDescent="0.25">
      <c r="E73" s="3"/>
      <c r="F73" s="445" t="s">
        <v>239</v>
      </c>
      <c r="G73" s="445"/>
    </row>
    <row r="74" spans="1:10" ht="90" hidden="1" customHeight="1" x14ac:dyDescent="0.25">
      <c r="A74" s="5"/>
      <c r="B74" s="5"/>
      <c r="C74" s="5"/>
      <c r="D74" s="5"/>
      <c r="E74" s="5"/>
      <c r="F74" s="443" t="s">
        <v>315</v>
      </c>
      <c r="G74" s="443"/>
      <c r="H74" s="1"/>
      <c r="I74" s="1"/>
      <c r="J74" s="1"/>
    </row>
    <row r="75" spans="1:10" s="75" customFormat="1" ht="63" customHeight="1" x14ac:dyDescent="0.25">
      <c r="A75" s="72"/>
      <c r="B75" s="73"/>
      <c r="C75" s="73"/>
      <c r="D75" s="73"/>
      <c r="E75" s="74"/>
      <c r="F75" s="443" t="s">
        <v>314</v>
      </c>
      <c r="G75" s="443"/>
      <c r="H75" s="74"/>
    </row>
    <row r="76" spans="1:10" s="5" customFormat="1" ht="114" hidden="1" customHeight="1" x14ac:dyDescent="0.25">
      <c r="E76" s="1"/>
      <c r="F76" s="403" t="s">
        <v>313</v>
      </c>
      <c r="G76" s="403"/>
      <c r="H76" s="1"/>
    </row>
    <row r="77" spans="1:10" ht="58.5" customHeight="1" x14ac:dyDescent="0.25">
      <c r="A77" s="5"/>
      <c r="B77" s="5"/>
      <c r="C77" s="5"/>
      <c r="D77" s="5"/>
      <c r="E77" s="5"/>
      <c r="F77" s="403" t="s">
        <v>335</v>
      </c>
      <c r="G77" s="403"/>
      <c r="H77" s="1"/>
      <c r="I77" s="1"/>
      <c r="J77" s="1"/>
    </row>
    <row r="78" spans="1:10" ht="16.149999999999999" customHeight="1" x14ac:dyDescent="0.25">
      <c r="A78" s="404" t="s">
        <v>40</v>
      </c>
      <c r="B78" s="404"/>
      <c r="C78" s="404"/>
      <c r="D78" s="404"/>
      <c r="E78" s="404"/>
      <c r="F78" s="404"/>
      <c r="G78" s="404"/>
      <c r="H78" s="1"/>
      <c r="I78" s="1"/>
      <c r="J78" s="1"/>
    </row>
    <row r="79" spans="1:10" ht="21" customHeight="1" x14ac:dyDescent="0.25">
      <c r="A79" s="404" t="s">
        <v>234</v>
      </c>
      <c r="B79" s="404"/>
      <c r="C79" s="404"/>
      <c r="D79" s="404"/>
      <c r="E79" s="404"/>
      <c r="F79" s="404"/>
      <c r="G79" s="404"/>
      <c r="H79" s="1"/>
      <c r="I79" s="1"/>
      <c r="J79" s="1"/>
    </row>
    <row r="80" spans="1:10" ht="15" customHeight="1" x14ac:dyDescent="0.25">
      <c r="A80" s="13"/>
      <c r="B80" s="404" t="s">
        <v>225</v>
      </c>
      <c r="C80" s="404"/>
      <c r="D80" s="404"/>
      <c r="E80" s="404"/>
      <c r="F80" s="6"/>
      <c r="G80" s="6"/>
      <c r="H80" s="1"/>
      <c r="I80" s="1"/>
      <c r="J80" s="1"/>
    </row>
    <row r="81" spans="1:10" ht="15" customHeight="1" x14ac:dyDescent="0.25">
      <c r="A81" s="13"/>
      <c r="B81" s="87"/>
      <c r="C81" s="87"/>
      <c r="D81" s="87"/>
      <c r="E81" s="87"/>
      <c r="F81" s="6"/>
      <c r="G81" s="6"/>
      <c r="H81" s="1"/>
      <c r="I81" s="1"/>
      <c r="J81" s="1"/>
    </row>
    <row r="82" spans="1:10" ht="36" customHeight="1" x14ac:dyDescent="0.25">
      <c r="A82" s="15" t="s">
        <v>41</v>
      </c>
      <c r="B82" s="388" t="s">
        <v>312</v>
      </c>
      <c r="C82" s="388"/>
      <c r="D82" s="388"/>
      <c r="E82" s="388"/>
      <c r="F82" s="388"/>
      <c r="G82" s="388"/>
      <c r="H82" s="1"/>
      <c r="I82" s="1"/>
      <c r="J82" s="1"/>
    </row>
    <row r="83" spans="1:10" ht="19.899999999999999" customHeight="1" x14ac:dyDescent="0.25">
      <c r="A83" s="13" t="s">
        <v>42</v>
      </c>
      <c r="B83" s="386" t="s">
        <v>284</v>
      </c>
      <c r="C83" s="386"/>
      <c r="D83" s="386"/>
      <c r="E83" s="89"/>
      <c r="F83" s="89"/>
      <c r="G83" s="89"/>
      <c r="H83" s="1"/>
      <c r="I83" s="1"/>
      <c r="J83" s="1"/>
    </row>
    <row r="84" spans="1:10" ht="132.6" customHeight="1" x14ac:dyDescent="0.25">
      <c r="A84" s="13" t="s">
        <v>0</v>
      </c>
      <c r="B84" s="388" t="s">
        <v>337</v>
      </c>
      <c r="C84" s="388"/>
      <c r="D84" s="388"/>
      <c r="E84" s="388"/>
      <c r="F84" s="388"/>
      <c r="G84" s="388"/>
      <c r="H84" s="1"/>
      <c r="I84" s="1"/>
      <c r="J84" s="1"/>
    </row>
    <row r="85" spans="1:10" ht="21.6" customHeight="1" x14ac:dyDescent="0.25">
      <c r="A85" s="44" t="s">
        <v>43</v>
      </c>
      <c r="B85" s="89"/>
      <c r="C85" s="44"/>
      <c r="D85" s="44"/>
      <c r="E85" s="44"/>
      <c r="F85" s="44"/>
      <c r="G85" s="44"/>
      <c r="H85" s="1"/>
      <c r="I85" s="1"/>
      <c r="J85" s="1"/>
    </row>
    <row r="86" spans="1:10" ht="31.15" customHeight="1" x14ac:dyDescent="0.25">
      <c r="A86" s="13" t="s">
        <v>1</v>
      </c>
      <c r="B86" s="386" t="s">
        <v>104</v>
      </c>
      <c r="C86" s="386"/>
      <c r="D86" s="386"/>
      <c r="E86" s="44"/>
      <c r="F86" s="44"/>
      <c r="G86" s="44"/>
      <c r="H86" s="1"/>
      <c r="I86" s="1"/>
      <c r="J86" s="1"/>
    </row>
    <row r="87" spans="1:10" ht="18.600000000000001" customHeight="1" x14ac:dyDescent="0.25">
      <c r="A87" s="13" t="s">
        <v>44</v>
      </c>
      <c r="B87" s="388" t="s">
        <v>81</v>
      </c>
      <c r="C87" s="388"/>
      <c r="D87" s="388"/>
      <c r="E87" s="388"/>
      <c r="F87" s="388"/>
      <c r="G87" s="388"/>
      <c r="H87" s="1"/>
      <c r="I87" s="1"/>
      <c r="J87" s="1"/>
    </row>
    <row r="88" spans="1:10" ht="21" customHeight="1" x14ac:dyDescent="0.25">
      <c r="A88" s="13" t="s">
        <v>45</v>
      </c>
      <c r="B88" s="386" t="s">
        <v>54</v>
      </c>
      <c r="C88" s="386"/>
      <c r="D88" s="44"/>
      <c r="E88" s="44"/>
      <c r="F88" s="44"/>
      <c r="G88" s="44"/>
      <c r="H88" s="1"/>
      <c r="I88" s="1"/>
      <c r="J88" s="1"/>
    </row>
    <row r="89" spans="1:10" ht="24" customHeight="1" x14ac:dyDescent="0.25">
      <c r="A89" s="13" t="s">
        <v>55</v>
      </c>
      <c r="B89" s="89" t="s">
        <v>115</v>
      </c>
      <c r="C89" s="44"/>
      <c r="D89" s="44"/>
      <c r="E89" s="44"/>
      <c r="F89" s="44"/>
      <c r="G89" s="44"/>
      <c r="H89" s="1"/>
      <c r="I89" s="1"/>
      <c r="J89" s="1"/>
    </row>
    <row r="90" spans="1:10" ht="22.15" customHeight="1" x14ac:dyDescent="0.25">
      <c r="A90" s="13" t="s">
        <v>46</v>
      </c>
      <c r="B90" s="388" t="s">
        <v>311</v>
      </c>
      <c r="C90" s="388"/>
      <c r="D90" s="388"/>
      <c r="E90" s="388"/>
      <c r="F90" s="388"/>
      <c r="G90" s="388"/>
      <c r="H90" s="1"/>
      <c r="I90" s="1"/>
      <c r="J90" s="1"/>
    </row>
    <row r="91" spans="1:10" ht="33.6" customHeight="1" x14ac:dyDescent="0.25">
      <c r="A91" s="13" t="s">
        <v>118</v>
      </c>
      <c r="B91" s="398" t="s">
        <v>310</v>
      </c>
      <c r="C91" s="398"/>
      <c r="D91" s="398"/>
      <c r="E91" s="398"/>
      <c r="F91" s="398"/>
      <c r="G91" s="398"/>
      <c r="H91" s="1"/>
      <c r="I91" s="1"/>
      <c r="J91" s="1"/>
    </row>
    <row r="92" spans="1:10" ht="31.15" customHeight="1" x14ac:dyDescent="0.25">
      <c r="A92" s="13" t="s">
        <v>47</v>
      </c>
      <c r="B92" s="388" t="s">
        <v>309</v>
      </c>
      <c r="C92" s="388"/>
      <c r="D92" s="388"/>
      <c r="E92" s="388"/>
      <c r="F92" s="388"/>
      <c r="G92" s="388"/>
      <c r="H92" s="1"/>
      <c r="I92" s="1"/>
      <c r="J92" s="1"/>
    </row>
    <row r="93" spans="1:10" ht="10.15" customHeight="1" x14ac:dyDescent="0.25">
      <c r="A93" s="88"/>
      <c r="B93" s="89"/>
      <c r="C93" s="44"/>
      <c r="D93" s="44"/>
      <c r="E93" s="44"/>
      <c r="F93" s="44"/>
      <c r="G93" s="44"/>
      <c r="H93" s="1"/>
      <c r="I93" s="1"/>
      <c r="J93" s="1"/>
    </row>
    <row r="94" spans="1:10" ht="13.15" customHeight="1" x14ac:dyDescent="0.25">
      <c r="A94" s="399" t="s">
        <v>48</v>
      </c>
      <c r="B94" s="399"/>
      <c r="C94" s="399"/>
      <c r="D94" s="399"/>
      <c r="E94" s="399"/>
      <c r="F94" s="399"/>
      <c r="G94" s="399"/>
      <c r="H94" s="1"/>
      <c r="I94" s="1"/>
      <c r="J94" s="1"/>
    </row>
    <row r="95" spans="1:10" ht="9" customHeight="1" x14ac:dyDescent="0.25">
      <c r="A95" s="88"/>
      <c r="B95" s="89"/>
      <c r="C95" s="44"/>
      <c r="D95" s="44"/>
      <c r="E95" s="44"/>
      <c r="F95" s="44"/>
      <c r="G95" s="44"/>
      <c r="H95" s="1"/>
      <c r="I95" s="1"/>
      <c r="J95" s="1"/>
    </row>
    <row r="96" spans="1:10" ht="28.9" customHeight="1" x14ac:dyDescent="0.25">
      <c r="A96" s="391" t="s">
        <v>49</v>
      </c>
      <c r="B96" s="391" t="s">
        <v>11</v>
      </c>
      <c r="C96" s="91" t="s">
        <v>50</v>
      </c>
      <c r="D96" s="91" t="s">
        <v>15</v>
      </c>
      <c r="E96" s="393" t="s">
        <v>51</v>
      </c>
      <c r="F96" s="394"/>
      <c r="G96" s="395"/>
      <c r="H96" s="1"/>
      <c r="I96" s="1"/>
      <c r="J96" s="1"/>
    </row>
    <row r="97" spans="1:10" ht="15" customHeight="1" x14ac:dyDescent="0.25">
      <c r="A97" s="392"/>
      <c r="B97" s="392"/>
      <c r="C97" s="91" t="s">
        <v>9</v>
      </c>
      <c r="D97" s="91" t="s">
        <v>16</v>
      </c>
      <c r="E97" s="91" t="s">
        <v>120</v>
      </c>
      <c r="F97" s="91" t="s">
        <v>133</v>
      </c>
      <c r="G97" s="91" t="s">
        <v>226</v>
      </c>
      <c r="H97" s="1"/>
      <c r="I97" s="1"/>
      <c r="J97" s="1"/>
    </row>
    <row r="98" spans="1:10" ht="33.6" customHeight="1" x14ac:dyDescent="0.25">
      <c r="A98" s="7" t="s">
        <v>7</v>
      </c>
      <c r="B98" s="4" t="s">
        <v>52</v>
      </c>
      <c r="C98" s="10"/>
      <c r="D98" s="47"/>
      <c r="E98" s="47">
        <v>2512163</v>
      </c>
      <c r="F98" s="47"/>
      <c r="G98" s="47"/>
      <c r="H98" s="1"/>
      <c r="I98" s="1"/>
      <c r="J98" s="1"/>
    </row>
    <row r="99" spans="1:10" ht="22.15" customHeight="1" x14ac:dyDescent="0.25">
      <c r="A99" s="12" t="s">
        <v>8</v>
      </c>
      <c r="B99" s="4" t="s">
        <v>52</v>
      </c>
      <c r="C99" s="10"/>
      <c r="D99" s="10"/>
      <c r="E99" s="47">
        <v>282116</v>
      </c>
      <c r="F99" s="10"/>
      <c r="G99" s="10"/>
      <c r="H99" s="1"/>
      <c r="I99" s="1"/>
      <c r="J99" s="1"/>
    </row>
    <row r="100" spans="1:10" ht="24.6" customHeight="1" x14ac:dyDescent="0.25">
      <c r="A100" s="11" t="s">
        <v>53</v>
      </c>
      <c r="B100" s="91" t="s">
        <v>52</v>
      </c>
      <c r="C100" s="9">
        <f>C98+C99</f>
        <v>0</v>
      </c>
      <c r="D100" s="9">
        <f>D98+D99</f>
        <v>0</v>
      </c>
      <c r="E100" s="9">
        <f>E98+E99</f>
        <v>2794279</v>
      </c>
      <c r="F100" s="9">
        <f>F98+F99</f>
        <v>0</v>
      </c>
      <c r="G100" s="9">
        <f>G98+G99</f>
        <v>0</v>
      </c>
      <c r="H100" s="1"/>
      <c r="I100" s="1"/>
      <c r="J100" s="1"/>
    </row>
    <row r="101" spans="1:10" ht="15.6" customHeight="1" x14ac:dyDescent="0.25">
      <c r="A101" s="16"/>
      <c r="B101" s="38"/>
      <c r="C101" s="83"/>
      <c r="D101" s="83"/>
      <c r="E101" s="83"/>
      <c r="F101" s="83"/>
      <c r="G101" s="83"/>
      <c r="H101" s="1"/>
      <c r="I101" s="1"/>
      <c r="J101" s="1"/>
    </row>
    <row r="102" spans="1:10" ht="29.45" customHeight="1" x14ac:dyDescent="0.25">
      <c r="A102" s="16" t="s">
        <v>57</v>
      </c>
      <c r="B102" s="387" t="s">
        <v>70</v>
      </c>
      <c r="C102" s="387"/>
      <c r="D102" s="387"/>
      <c r="E102" s="387"/>
      <c r="F102" s="387"/>
      <c r="G102" s="387"/>
      <c r="H102" s="1"/>
      <c r="I102" s="1"/>
      <c r="J102" s="1"/>
    </row>
    <row r="103" spans="1:10" ht="13.9" customHeight="1" x14ac:dyDescent="0.25">
      <c r="A103" s="16" t="s">
        <v>58</v>
      </c>
      <c r="B103" s="386"/>
      <c r="C103" s="386"/>
      <c r="D103" s="386"/>
      <c r="E103" s="83"/>
      <c r="F103" s="83"/>
      <c r="G103" s="83"/>
      <c r="H103" s="1"/>
      <c r="I103" s="1"/>
      <c r="J103" s="1"/>
    </row>
    <row r="104" spans="1:10" ht="21.6" customHeight="1" x14ac:dyDescent="0.25">
      <c r="A104" s="16" t="s">
        <v>44</v>
      </c>
      <c r="B104" s="388" t="s">
        <v>81</v>
      </c>
      <c r="C104" s="388"/>
      <c r="D104" s="388"/>
      <c r="E104" s="388"/>
      <c r="F104" s="388"/>
      <c r="G104" s="388"/>
      <c r="H104" s="1"/>
      <c r="I104" s="1"/>
      <c r="J104" s="1"/>
    </row>
    <row r="105" spans="1:10" x14ac:dyDescent="0.25">
      <c r="A105" s="16" t="s">
        <v>55</v>
      </c>
      <c r="B105" s="89" t="s">
        <v>115</v>
      </c>
      <c r="C105" s="83"/>
      <c r="D105" s="83"/>
      <c r="E105" s="83"/>
      <c r="F105" s="83"/>
      <c r="G105" s="83"/>
      <c r="H105" s="1"/>
      <c r="I105" s="1"/>
      <c r="J105" s="1"/>
    </row>
    <row r="106" spans="1:10" ht="31.9" customHeight="1" x14ac:dyDescent="0.25">
      <c r="A106" s="13" t="s">
        <v>59</v>
      </c>
      <c r="B106" s="388" t="s">
        <v>309</v>
      </c>
      <c r="C106" s="388"/>
      <c r="D106" s="388"/>
      <c r="E106" s="388"/>
      <c r="F106" s="388"/>
      <c r="G106" s="388"/>
      <c r="H106" s="1"/>
      <c r="I106" s="1"/>
      <c r="J106" s="1"/>
    </row>
    <row r="107" spans="1:10" ht="11.45" customHeight="1" x14ac:dyDescent="0.25">
      <c r="A107" s="13"/>
      <c r="B107" s="88"/>
      <c r="C107" s="88"/>
      <c r="D107" s="88"/>
      <c r="E107" s="88"/>
      <c r="F107" s="88"/>
      <c r="G107" s="88"/>
      <c r="H107" s="1"/>
      <c r="I107" s="1"/>
      <c r="J107" s="1"/>
    </row>
    <row r="108" spans="1:10" ht="14.45" customHeight="1" x14ac:dyDescent="0.25">
      <c r="A108" s="389" t="s">
        <v>12</v>
      </c>
      <c r="B108" s="389"/>
      <c r="C108" s="389"/>
      <c r="D108" s="389"/>
      <c r="E108" s="389"/>
      <c r="F108" s="389"/>
      <c r="G108" s="389"/>
      <c r="H108" s="1"/>
      <c r="I108" s="1"/>
      <c r="J108" s="1"/>
    </row>
    <row r="109" spans="1:10" ht="19.899999999999999" customHeight="1" x14ac:dyDescent="0.25">
      <c r="A109" s="391" t="s">
        <v>12</v>
      </c>
      <c r="B109" s="391" t="s">
        <v>11</v>
      </c>
      <c r="C109" s="91" t="s">
        <v>50</v>
      </c>
      <c r="D109" s="91" t="s">
        <v>15</v>
      </c>
      <c r="E109" s="393" t="s">
        <v>51</v>
      </c>
      <c r="F109" s="394"/>
      <c r="G109" s="395"/>
      <c r="H109" s="1"/>
      <c r="I109" s="1"/>
      <c r="J109" s="1"/>
    </row>
    <row r="110" spans="1:10" ht="18.600000000000001" customHeight="1" x14ac:dyDescent="0.25">
      <c r="A110" s="392"/>
      <c r="B110" s="392"/>
      <c r="C110" s="91" t="s">
        <v>9</v>
      </c>
      <c r="D110" s="91" t="s">
        <v>16</v>
      </c>
      <c r="E110" s="91" t="s">
        <v>120</v>
      </c>
      <c r="F110" s="91" t="s">
        <v>133</v>
      </c>
      <c r="G110" s="91" t="s">
        <v>226</v>
      </c>
      <c r="H110" s="1"/>
      <c r="I110" s="1"/>
      <c r="J110" s="1"/>
    </row>
    <row r="111" spans="1:10" x14ac:dyDescent="0.25">
      <c r="A111" s="48" t="s">
        <v>248</v>
      </c>
      <c r="B111" s="49" t="s">
        <v>308</v>
      </c>
      <c r="C111" s="10"/>
      <c r="D111" s="10"/>
      <c r="E111" s="36">
        <v>21</v>
      </c>
      <c r="F111" s="10"/>
      <c r="G111" s="10"/>
      <c r="H111" s="1"/>
      <c r="I111" s="1"/>
      <c r="J111" s="1"/>
    </row>
    <row r="112" spans="1:10" x14ac:dyDescent="0.25">
      <c r="A112" s="48" t="s">
        <v>307</v>
      </c>
      <c r="B112" s="49" t="s">
        <v>308</v>
      </c>
      <c r="C112" s="10"/>
      <c r="D112" s="10"/>
      <c r="E112" s="36">
        <v>12.686</v>
      </c>
      <c r="F112" s="10"/>
      <c r="G112" s="10"/>
      <c r="H112" s="1"/>
      <c r="I112" s="1"/>
      <c r="J112" s="1"/>
    </row>
    <row r="113" spans="1:10" x14ac:dyDescent="0.25">
      <c r="A113" s="48" t="s">
        <v>306</v>
      </c>
      <c r="B113" s="49" t="s">
        <v>308</v>
      </c>
      <c r="C113" s="10"/>
      <c r="D113" s="10"/>
      <c r="E113" s="36">
        <v>13.700000000000005</v>
      </c>
      <c r="F113" s="10"/>
      <c r="G113" s="10"/>
      <c r="H113" s="1"/>
      <c r="I113" s="1"/>
      <c r="J113" s="1"/>
    </row>
    <row r="114" spans="1:10" x14ac:dyDescent="0.25">
      <c r="A114" s="48" t="s">
        <v>305</v>
      </c>
      <c r="B114" s="49" t="s">
        <v>308</v>
      </c>
      <c r="C114" s="10"/>
      <c r="D114" s="10"/>
      <c r="E114" s="36">
        <v>14.995000000000001</v>
      </c>
      <c r="F114" s="10"/>
      <c r="G114" s="10"/>
      <c r="H114" s="1"/>
      <c r="I114" s="1"/>
      <c r="J114" s="1"/>
    </row>
    <row r="115" spans="1:10" x14ac:dyDescent="0.25">
      <c r="A115" s="48" t="s">
        <v>304</v>
      </c>
      <c r="B115" s="49" t="s">
        <v>308</v>
      </c>
      <c r="C115" s="10"/>
      <c r="D115" s="10"/>
      <c r="E115" s="36">
        <v>3.97</v>
      </c>
      <c r="F115" s="10"/>
      <c r="G115" s="10"/>
      <c r="H115" s="1"/>
      <c r="I115" s="1"/>
      <c r="J115" s="1"/>
    </row>
    <row r="116" spans="1:10" x14ac:dyDescent="0.25">
      <c r="A116" s="48" t="s">
        <v>303</v>
      </c>
      <c r="B116" s="49" t="s">
        <v>308</v>
      </c>
      <c r="C116" s="10"/>
      <c r="D116" s="10"/>
      <c r="E116" s="36">
        <v>27.72</v>
      </c>
      <c r="F116" s="10"/>
      <c r="G116" s="10"/>
      <c r="H116" s="1"/>
      <c r="I116" s="1"/>
      <c r="J116" s="1"/>
    </row>
    <row r="117" spans="1:10" x14ac:dyDescent="0.25">
      <c r="A117" s="48" t="s">
        <v>177</v>
      </c>
      <c r="B117" s="49" t="s">
        <v>308</v>
      </c>
      <c r="C117" s="10"/>
      <c r="D117" s="10"/>
      <c r="E117" s="36">
        <v>13.560000000000002</v>
      </c>
      <c r="F117" s="10"/>
      <c r="G117" s="10"/>
      <c r="H117" s="1"/>
      <c r="I117" s="1"/>
      <c r="J117" s="1"/>
    </row>
    <row r="118" spans="1:10" ht="9.6" customHeight="1" x14ac:dyDescent="0.25">
      <c r="A118" s="34"/>
      <c r="B118" s="35"/>
      <c r="C118" s="35"/>
      <c r="D118" s="35"/>
      <c r="E118" s="35"/>
      <c r="F118" s="35"/>
      <c r="G118" s="35"/>
      <c r="H118" s="1"/>
      <c r="I118" s="1"/>
      <c r="J118" s="1"/>
    </row>
    <row r="119" spans="1:10" x14ac:dyDescent="0.25">
      <c r="A119" s="399" t="s">
        <v>102</v>
      </c>
      <c r="B119" s="399"/>
      <c r="C119" s="399"/>
      <c r="D119" s="399"/>
      <c r="E119" s="399"/>
      <c r="F119" s="399"/>
      <c r="G119" s="399"/>
      <c r="H119" s="1"/>
      <c r="I119" s="1"/>
      <c r="J119" s="1"/>
    </row>
    <row r="120" spans="1:10" x14ac:dyDescent="0.25">
      <c r="A120" s="391" t="s">
        <v>60</v>
      </c>
      <c r="B120" s="391" t="s">
        <v>11</v>
      </c>
      <c r="C120" s="91" t="s">
        <v>50</v>
      </c>
      <c r="D120" s="91" t="s">
        <v>15</v>
      </c>
      <c r="E120" s="393" t="s">
        <v>51</v>
      </c>
      <c r="F120" s="394"/>
      <c r="G120" s="395"/>
      <c r="H120" s="1"/>
      <c r="I120" s="1"/>
      <c r="J120" s="1"/>
    </row>
    <row r="121" spans="1:10" x14ac:dyDescent="0.25">
      <c r="A121" s="392"/>
      <c r="B121" s="392"/>
      <c r="C121" s="91" t="s">
        <v>9</v>
      </c>
      <c r="D121" s="91" t="s">
        <v>16</v>
      </c>
      <c r="E121" s="91" t="s">
        <v>120</v>
      </c>
      <c r="F121" s="91" t="s">
        <v>133</v>
      </c>
      <c r="G121" s="91" t="s">
        <v>226</v>
      </c>
      <c r="H121" s="1"/>
      <c r="I121" s="1"/>
      <c r="J121" s="1"/>
    </row>
    <row r="122" spans="1:10" x14ac:dyDescent="0.25">
      <c r="A122" s="48" t="s">
        <v>248</v>
      </c>
      <c r="B122" s="49" t="s">
        <v>52</v>
      </c>
      <c r="C122" s="10"/>
      <c r="D122" s="10"/>
      <c r="E122" s="10">
        <v>402324</v>
      </c>
      <c r="F122" s="10"/>
      <c r="G122" s="10"/>
      <c r="H122" s="1"/>
      <c r="I122" s="1"/>
      <c r="J122" s="1"/>
    </row>
    <row r="123" spans="1:10" x14ac:dyDescent="0.25">
      <c r="A123" s="48" t="s">
        <v>307</v>
      </c>
      <c r="B123" s="49" t="s">
        <v>52</v>
      </c>
      <c r="C123" s="10"/>
      <c r="D123" s="10"/>
      <c r="E123" s="10">
        <v>400852</v>
      </c>
      <c r="F123" s="10"/>
      <c r="G123" s="10"/>
      <c r="H123" s="1"/>
      <c r="I123" s="1"/>
      <c r="J123" s="1"/>
    </row>
    <row r="124" spans="1:10" x14ac:dyDescent="0.25">
      <c r="A124" s="48" t="s">
        <v>306</v>
      </c>
      <c r="B124" s="49" t="s">
        <v>52</v>
      </c>
      <c r="C124" s="10"/>
      <c r="D124" s="10"/>
      <c r="E124" s="10">
        <v>190744</v>
      </c>
      <c r="F124" s="10"/>
      <c r="G124" s="10"/>
      <c r="H124" s="1"/>
      <c r="I124" s="1"/>
      <c r="J124" s="1"/>
    </row>
    <row r="125" spans="1:10" x14ac:dyDescent="0.25">
      <c r="A125" s="48" t="s">
        <v>305</v>
      </c>
      <c r="B125" s="49" t="s">
        <v>52</v>
      </c>
      <c r="C125" s="10"/>
      <c r="D125" s="10"/>
      <c r="E125" s="10">
        <v>121953</v>
      </c>
      <c r="F125" s="10"/>
      <c r="G125" s="10"/>
      <c r="H125" s="1"/>
      <c r="I125" s="1"/>
      <c r="J125" s="1"/>
    </row>
    <row r="126" spans="1:10" x14ac:dyDescent="0.25">
      <c r="A126" s="48" t="s">
        <v>304</v>
      </c>
      <c r="B126" s="49" t="s">
        <v>52</v>
      </c>
      <c r="C126" s="10"/>
      <c r="D126" s="10"/>
      <c r="E126" s="10">
        <v>310160</v>
      </c>
      <c r="F126" s="10"/>
      <c r="G126" s="10"/>
      <c r="H126" s="1"/>
      <c r="I126" s="1"/>
      <c r="J126" s="1"/>
    </row>
    <row r="127" spans="1:10" x14ac:dyDescent="0.25">
      <c r="A127" s="48" t="s">
        <v>303</v>
      </c>
      <c r="B127" s="49" t="s">
        <v>52</v>
      </c>
      <c r="C127" s="10"/>
      <c r="D127" s="10"/>
      <c r="E127" s="10">
        <v>1134543</v>
      </c>
      <c r="F127" s="10"/>
      <c r="G127" s="10"/>
      <c r="H127" s="1"/>
      <c r="I127" s="1"/>
      <c r="J127" s="1"/>
    </row>
    <row r="128" spans="1:10" x14ac:dyDescent="0.25">
      <c r="A128" s="48" t="s">
        <v>177</v>
      </c>
      <c r="B128" s="49" t="s">
        <v>52</v>
      </c>
      <c r="C128" s="10"/>
      <c r="D128" s="10"/>
      <c r="E128" s="10">
        <v>233703</v>
      </c>
      <c r="F128" s="10"/>
      <c r="G128" s="10"/>
      <c r="H128" s="1"/>
      <c r="I128" s="1"/>
      <c r="J128" s="1"/>
    </row>
    <row r="129" spans="1:10" ht="31.15" customHeight="1" x14ac:dyDescent="0.25">
      <c r="A129" s="11" t="s">
        <v>61</v>
      </c>
      <c r="B129" s="91" t="s">
        <v>52</v>
      </c>
      <c r="C129" s="46">
        <f>SUM(C122:C128)</f>
        <v>0</v>
      </c>
      <c r="D129" s="46">
        <f>SUM(D122:D128)</f>
        <v>0</v>
      </c>
      <c r="E129" s="46">
        <f>SUM(E122:E128)</f>
        <v>2794279</v>
      </c>
      <c r="F129" s="46">
        <f>SUM(F122:F128)</f>
        <v>0</v>
      </c>
      <c r="G129" s="46">
        <f>SUM(G122:G128)</f>
        <v>0</v>
      </c>
    </row>
    <row r="130" spans="1:10" hidden="1" x14ac:dyDescent="0.25">
      <c r="A130" s="16"/>
      <c r="B130" s="38"/>
      <c r="C130" s="83"/>
      <c r="D130" s="83"/>
      <c r="E130" s="83"/>
      <c r="F130" s="83"/>
      <c r="G130" s="83"/>
    </row>
    <row r="131" spans="1:10" ht="33.6" hidden="1" customHeight="1" x14ac:dyDescent="0.25">
      <c r="A131" s="16" t="s">
        <v>57</v>
      </c>
      <c r="B131" s="387" t="s">
        <v>56</v>
      </c>
      <c r="C131" s="387"/>
      <c r="D131" s="387"/>
      <c r="E131" s="387"/>
      <c r="F131" s="387"/>
      <c r="G131" s="387"/>
      <c r="H131" s="1"/>
      <c r="I131" s="1"/>
      <c r="J131" s="1"/>
    </row>
    <row r="132" spans="1:10" ht="17.45" hidden="1" customHeight="1" x14ac:dyDescent="0.25">
      <c r="A132" s="16" t="s">
        <v>58</v>
      </c>
      <c r="B132" s="386" t="s">
        <v>104</v>
      </c>
      <c r="C132" s="386"/>
      <c r="D132" s="386"/>
      <c r="E132" s="83"/>
      <c r="F132" s="83"/>
      <c r="G132" s="83"/>
      <c r="H132" s="1"/>
      <c r="I132" s="1"/>
      <c r="J132" s="1"/>
    </row>
    <row r="133" spans="1:10" ht="33.6" hidden="1" customHeight="1" x14ac:dyDescent="0.25">
      <c r="A133" s="16" t="s">
        <v>44</v>
      </c>
      <c r="B133" s="388" t="s">
        <v>122</v>
      </c>
      <c r="C133" s="388"/>
      <c r="D133" s="388"/>
      <c r="E133" s="388"/>
      <c r="F133" s="388"/>
      <c r="G133" s="388"/>
      <c r="H133" s="1"/>
      <c r="I133" s="1"/>
      <c r="J133" s="1"/>
    </row>
    <row r="134" spans="1:10" ht="19.899999999999999" hidden="1" customHeight="1" x14ac:dyDescent="0.25">
      <c r="A134" s="16" t="s">
        <v>55</v>
      </c>
      <c r="B134" s="89" t="s">
        <v>115</v>
      </c>
      <c r="C134" s="83"/>
      <c r="D134" s="83"/>
      <c r="E134" s="83"/>
      <c r="F134" s="83"/>
      <c r="G134" s="83"/>
      <c r="H134" s="1"/>
      <c r="I134" s="1"/>
      <c r="J134" s="1"/>
    </row>
    <row r="135" spans="1:10" ht="31.9" hidden="1" customHeight="1" x14ac:dyDescent="0.25">
      <c r="A135" s="13" t="s">
        <v>59</v>
      </c>
      <c r="B135" s="388" t="s">
        <v>269</v>
      </c>
      <c r="C135" s="388"/>
      <c r="D135" s="388"/>
      <c r="E135" s="388"/>
      <c r="F135" s="388"/>
      <c r="G135" s="388"/>
      <c r="H135" s="1"/>
      <c r="I135" s="1"/>
      <c r="J135" s="1"/>
    </row>
    <row r="136" spans="1:10" ht="11.45" hidden="1" customHeight="1" x14ac:dyDescent="0.25">
      <c r="A136" s="13"/>
      <c r="B136" s="88"/>
      <c r="C136" s="88"/>
      <c r="D136" s="88"/>
      <c r="E136" s="88"/>
      <c r="F136" s="88"/>
      <c r="G136" s="88"/>
      <c r="H136" s="1"/>
      <c r="I136" s="1"/>
      <c r="J136" s="1"/>
    </row>
    <row r="137" spans="1:10" ht="18.600000000000001" hidden="1" customHeight="1" x14ac:dyDescent="0.25">
      <c r="A137" s="389" t="s">
        <v>12</v>
      </c>
      <c r="B137" s="389"/>
      <c r="C137" s="389"/>
      <c r="D137" s="389"/>
      <c r="E137" s="389"/>
      <c r="F137" s="389"/>
      <c r="G137" s="389"/>
      <c r="H137" s="1"/>
      <c r="I137" s="1"/>
      <c r="J137" s="1"/>
    </row>
    <row r="138" spans="1:10" ht="30.6" hidden="1" customHeight="1" x14ac:dyDescent="0.25">
      <c r="A138" s="391" t="s">
        <v>12</v>
      </c>
      <c r="B138" s="391" t="s">
        <v>11</v>
      </c>
      <c r="C138" s="91" t="s">
        <v>50</v>
      </c>
      <c r="D138" s="91" t="s">
        <v>15</v>
      </c>
      <c r="E138" s="393" t="s">
        <v>51</v>
      </c>
      <c r="F138" s="394"/>
      <c r="G138" s="395"/>
      <c r="H138" s="1"/>
      <c r="I138" s="1"/>
      <c r="J138" s="1"/>
    </row>
    <row r="139" spans="1:10" ht="27" hidden="1" customHeight="1" x14ac:dyDescent="0.25">
      <c r="A139" s="392"/>
      <c r="B139" s="392"/>
      <c r="C139" s="91" t="s">
        <v>9</v>
      </c>
      <c r="D139" s="91" t="s">
        <v>16</v>
      </c>
      <c r="E139" s="91" t="s">
        <v>120</v>
      </c>
      <c r="F139" s="91" t="s">
        <v>133</v>
      </c>
      <c r="G139" s="91" t="s">
        <v>226</v>
      </c>
      <c r="H139" s="1"/>
      <c r="I139" s="1"/>
      <c r="J139" s="1"/>
    </row>
    <row r="140" spans="1:10" ht="31.9" hidden="1" customHeight="1" x14ac:dyDescent="0.25">
      <c r="A140" s="48" t="s">
        <v>116</v>
      </c>
      <c r="B140" s="4" t="s">
        <v>301</v>
      </c>
      <c r="C140" s="10"/>
      <c r="D140" s="10">
        <v>1</v>
      </c>
      <c r="E140" s="47">
        <v>6</v>
      </c>
      <c r="F140" s="10"/>
      <c r="G140" s="10"/>
      <c r="H140" s="1"/>
      <c r="I140" s="1"/>
      <c r="J140" s="1"/>
    </row>
    <row r="141" spans="1:10" ht="31.9" hidden="1" customHeight="1" x14ac:dyDescent="0.25">
      <c r="A141" s="48" t="s">
        <v>302</v>
      </c>
      <c r="B141" s="4" t="s">
        <v>301</v>
      </c>
      <c r="C141" s="10"/>
      <c r="D141" s="10">
        <v>5</v>
      </c>
      <c r="E141" s="47">
        <v>19</v>
      </c>
      <c r="F141" s="10"/>
      <c r="G141" s="10"/>
      <c r="H141" s="1"/>
      <c r="I141" s="1"/>
      <c r="J141" s="1"/>
    </row>
    <row r="142" spans="1:10" hidden="1" x14ac:dyDescent="0.25">
      <c r="A142" s="34"/>
      <c r="B142" s="35"/>
      <c r="C142" s="35"/>
      <c r="D142" s="35"/>
      <c r="E142" s="35"/>
      <c r="F142" s="35"/>
      <c r="G142" s="35"/>
      <c r="H142" s="1"/>
      <c r="I142" s="1"/>
      <c r="J142" s="1"/>
    </row>
    <row r="143" spans="1:10" ht="19.149999999999999" hidden="1" customHeight="1" x14ac:dyDescent="0.25">
      <c r="A143" s="399" t="s">
        <v>102</v>
      </c>
      <c r="B143" s="399"/>
      <c r="C143" s="399"/>
      <c r="D143" s="399"/>
      <c r="E143" s="399"/>
      <c r="F143" s="399"/>
      <c r="G143" s="399"/>
      <c r="H143" s="1"/>
      <c r="I143" s="1"/>
      <c r="J143" s="1"/>
    </row>
    <row r="144" spans="1:10" ht="18.75" hidden="1" customHeight="1" x14ac:dyDescent="0.25">
      <c r="A144" s="391" t="s">
        <v>60</v>
      </c>
      <c r="B144" s="391" t="s">
        <v>11</v>
      </c>
      <c r="C144" s="91" t="s">
        <v>50</v>
      </c>
      <c r="D144" s="91" t="s">
        <v>15</v>
      </c>
      <c r="E144" s="393" t="s">
        <v>51</v>
      </c>
      <c r="F144" s="394"/>
      <c r="G144" s="395"/>
      <c r="H144" s="1"/>
      <c r="I144" s="1"/>
      <c r="J144" s="1"/>
    </row>
    <row r="145" spans="1:10" ht="22.5" hidden="1" customHeight="1" x14ac:dyDescent="0.25">
      <c r="A145" s="392"/>
      <c r="B145" s="392"/>
      <c r="C145" s="91" t="s">
        <v>9</v>
      </c>
      <c r="D145" s="91" t="s">
        <v>16</v>
      </c>
      <c r="E145" s="91" t="s">
        <v>120</v>
      </c>
      <c r="F145" s="91" t="s">
        <v>133</v>
      </c>
      <c r="G145" s="91" t="s">
        <v>226</v>
      </c>
      <c r="H145" s="1"/>
      <c r="I145" s="1"/>
      <c r="J145" s="1"/>
    </row>
    <row r="146" spans="1:10" ht="25.15" hidden="1" customHeight="1" x14ac:dyDescent="0.25">
      <c r="A146" s="11" t="s">
        <v>61</v>
      </c>
      <c r="B146" s="91" t="s">
        <v>52</v>
      </c>
      <c r="C146" s="9">
        <f>SUM(C140:C140)</f>
        <v>0</v>
      </c>
      <c r="D146" s="9">
        <v>680000</v>
      </c>
      <c r="E146" s="9">
        <v>15495966</v>
      </c>
      <c r="F146" s="9">
        <f>SUM(F140:F140)</f>
        <v>0</v>
      </c>
      <c r="G146" s="9">
        <f>SUM(G140:G140)</f>
        <v>0</v>
      </c>
    </row>
  </sheetData>
  <mergeCells count="90">
    <mergeCell ref="B14:D14"/>
    <mergeCell ref="A6:G6"/>
    <mergeCell ref="A7:G7"/>
    <mergeCell ref="B8:E8"/>
    <mergeCell ref="B10:G10"/>
    <mergeCell ref="B11:E11"/>
    <mergeCell ref="B12:G12"/>
    <mergeCell ref="A37:A38"/>
    <mergeCell ref="B37:B38"/>
    <mergeCell ref="E37:G37"/>
    <mergeCell ref="B18:G18"/>
    <mergeCell ref="B19:G19"/>
    <mergeCell ref="B20:G20"/>
    <mergeCell ref="A22:G22"/>
    <mergeCell ref="A24:A25"/>
    <mergeCell ref="B24:B25"/>
    <mergeCell ref="E24:G24"/>
    <mergeCell ref="B30:D30"/>
    <mergeCell ref="B31:D31"/>
    <mergeCell ref="B32:G32"/>
    <mergeCell ref="B34:G34"/>
    <mergeCell ref="A36:G36"/>
    <mergeCell ref="F76:G76"/>
    <mergeCell ref="B62:G62"/>
    <mergeCell ref="A64:G64"/>
    <mergeCell ref="A65:A66"/>
    <mergeCell ref="B65:B66"/>
    <mergeCell ref="E65:G65"/>
    <mergeCell ref="F75:G75"/>
    <mergeCell ref="E109:G109"/>
    <mergeCell ref="B92:G92"/>
    <mergeCell ref="A78:G78"/>
    <mergeCell ref="A79:G79"/>
    <mergeCell ref="B80:E80"/>
    <mergeCell ref="B82:G82"/>
    <mergeCell ref="B83:D83"/>
    <mergeCell ref="B84:G84"/>
    <mergeCell ref="B86:D86"/>
    <mergeCell ref="B87:G87"/>
    <mergeCell ref="B88:C88"/>
    <mergeCell ref="B90:G90"/>
    <mergeCell ref="B91:G91"/>
    <mergeCell ref="F1:G1"/>
    <mergeCell ref="F2:G2"/>
    <mergeCell ref="F3:G3"/>
    <mergeCell ref="B133:G133"/>
    <mergeCell ref="B135:G135"/>
    <mergeCell ref="A119:G119"/>
    <mergeCell ref="A120:A121"/>
    <mergeCell ref="B120:B121"/>
    <mergeCell ref="E120:G120"/>
    <mergeCell ref="B131:G131"/>
    <mergeCell ref="A94:G94"/>
    <mergeCell ref="A96:A97"/>
    <mergeCell ref="B96:B97"/>
    <mergeCell ref="E96:G96"/>
    <mergeCell ref="B102:G102"/>
    <mergeCell ref="B103:D103"/>
    <mergeCell ref="B59:D59"/>
    <mergeCell ref="B15:G15"/>
    <mergeCell ref="A143:G143"/>
    <mergeCell ref="A144:A145"/>
    <mergeCell ref="B144:B145"/>
    <mergeCell ref="E144:G144"/>
    <mergeCell ref="A137:G137"/>
    <mergeCell ref="A138:A139"/>
    <mergeCell ref="B138:B139"/>
    <mergeCell ref="E138:G138"/>
    <mergeCell ref="B132:D132"/>
    <mergeCell ref="B104:G104"/>
    <mergeCell ref="B106:G106"/>
    <mergeCell ref="A108:G108"/>
    <mergeCell ref="A109:A110"/>
    <mergeCell ref="B109:B110"/>
    <mergeCell ref="F5:G5"/>
    <mergeCell ref="F77:G77"/>
    <mergeCell ref="A46:G46"/>
    <mergeCell ref="I3:J3"/>
    <mergeCell ref="F4:G4"/>
    <mergeCell ref="F73:G73"/>
    <mergeCell ref="F74:G74"/>
    <mergeCell ref="A69:G69"/>
    <mergeCell ref="A70:A71"/>
    <mergeCell ref="B70:B71"/>
    <mergeCell ref="E70:G70"/>
    <mergeCell ref="B60:G60"/>
    <mergeCell ref="A47:A48"/>
    <mergeCell ref="B47:B48"/>
    <mergeCell ref="E47:G47"/>
    <mergeCell ref="B58:C5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7" orientation="landscape" r:id="rId1"/>
  <rowBreaks count="3" manualBreakCount="3">
    <brk id="21" max="6" man="1"/>
    <brk id="74" max="6" man="1"/>
    <brk id="93" max="6" man="1"/>
  </rowBreaks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164"/>
  <sheetViews>
    <sheetView view="pageBreakPreview" topLeftCell="A19" zoomScale="85" zoomScaleNormal="85" zoomScaleSheetLayoutView="85" workbookViewId="0">
      <selection activeCell="D79" sqref="D79"/>
    </sheetView>
  </sheetViews>
  <sheetFormatPr defaultColWidth="9.140625" defaultRowHeight="12.75" x14ac:dyDescent="0.25"/>
  <cols>
    <col min="1" max="1" width="39.42578125" style="76" customWidth="1"/>
    <col min="2" max="2" width="20.28515625" style="76" customWidth="1"/>
    <col min="3" max="3" width="18.140625" style="76" customWidth="1"/>
    <col min="4" max="4" width="18.7109375" style="76" customWidth="1"/>
    <col min="5" max="5" width="16.140625" style="76" customWidth="1"/>
    <col min="6" max="6" width="14" style="76" customWidth="1"/>
    <col min="7" max="7" width="22" style="76" customWidth="1"/>
    <col min="8" max="16384" width="9.140625" style="76"/>
  </cols>
  <sheetData>
    <row r="1" spans="1:15" ht="62.25" customHeight="1" x14ac:dyDescent="0.25">
      <c r="F1" s="446" t="s">
        <v>253</v>
      </c>
      <c r="G1" s="446"/>
    </row>
    <row r="2" spans="1:15" s="2" customFormat="1" ht="64.5" customHeight="1" x14ac:dyDescent="0.25">
      <c r="A2" s="5"/>
      <c r="B2" s="5"/>
      <c r="C2" s="5"/>
      <c r="D2" s="5"/>
      <c r="E2" s="5"/>
      <c r="F2" s="403" t="s">
        <v>330</v>
      </c>
      <c r="G2" s="403"/>
    </row>
    <row r="3" spans="1:15" s="2" customFormat="1" ht="102" hidden="1" customHeight="1" x14ac:dyDescent="0.25">
      <c r="A3" s="5"/>
      <c r="B3" s="5"/>
      <c r="C3" s="5"/>
      <c r="D3" s="5"/>
      <c r="E3" s="5"/>
      <c r="F3" s="443" t="s">
        <v>236</v>
      </c>
      <c r="G3" s="443"/>
    </row>
    <row r="4" spans="1:15" s="5" customFormat="1" ht="9.6" customHeight="1" x14ac:dyDescent="0.25">
      <c r="F4" s="76"/>
      <c r="G4" s="76"/>
      <c r="H4" s="1"/>
    </row>
    <row r="5" spans="1:15" x14ac:dyDescent="0.25">
      <c r="A5" s="404" t="s">
        <v>19</v>
      </c>
      <c r="B5" s="404"/>
      <c r="C5" s="404"/>
      <c r="D5" s="404"/>
      <c r="E5" s="404"/>
      <c r="F5" s="404"/>
      <c r="G5" s="404"/>
      <c r="H5" s="1"/>
      <c r="I5" s="1"/>
      <c r="J5" s="1"/>
      <c r="K5" s="1"/>
      <c r="L5" s="1"/>
      <c r="M5" s="1"/>
      <c r="N5" s="1"/>
      <c r="O5" s="1"/>
    </row>
    <row r="6" spans="1:15" ht="19.899999999999999" customHeight="1" x14ac:dyDescent="0.25">
      <c r="A6" s="399" t="s">
        <v>233</v>
      </c>
      <c r="B6" s="399"/>
      <c r="C6" s="399"/>
      <c r="D6" s="399"/>
      <c r="E6" s="399"/>
      <c r="F6" s="399"/>
      <c r="G6" s="399"/>
      <c r="H6" s="1"/>
      <c r="I6" s="1"/>
      <c r="J6" s="1"/>
    </row>
    <row r="7" spans="1:15" ht="16.899999999999999" customHeight="1" x14ac:dyDescent="0.25">
      <c r="A7" s="24"/>
      <c r="B7" s="404" t="s">
        <v>228</v>
      </c>
      <c r="C7" s="404"/>
      <c r="D7" s="404"/>
      <c r="E7" s="404"/>
      <c r="F7" s="6"/>
      <c r="G7" s="6"/>
      <c r="H7" s="3"/>
      <c r="I7" s="3"/>
      <c r="J7" s="1"/>
      <c r="K7" s="1"/>
      <c r="L7" s="1"/>
      <c r="M7" s="1"/>
      <c r="N7" s="1"/>
      <c r="O7" s="1"/>
    </row>
    <row r="8" spans="1:15" ht="10.15" customHeight="1" x14ac:dyDescent="0.25">
      <c r="A8" s="24"/>
      <c r="B8" s="77"/>
      <c r="C8" s="77"/>
      <c r="D8" s="77"/>
      <c r="E8" s="77"/>
      <c r="F8" s="6"/>
      <c r="G8" s="6"/>
      <c r="H8" s="3"/>
      <c r="I8" s="3"/>
      <c r="J8" s="1"/>
      <c r="K8" s="1"/>
      <c r="L8" s="1"/>
      <c r="M8" s="1"/>
      <c r="N8" s="1"/>
      <c r="O8" s="1"/>
    </row>
    <row r="9" spans="1:15" ht="30" customHeight="1" x14ac:dyDescent="0.25">
      <c r="A9" s="15" t="s">
        <v>34</v>
      </c>
      <c r="B9" s="388" t="s">
        <v>254</v>
      </c>
      <c r="C9" s="388"/>
      <c r="D9" s="388"/>
      <c r="E9" s="388"/>
      <c r="F9" s="388"/>
      <c r="G9" s="388"/>
      <c r="H9" s="1"/>
      <c r="I9" s="1"/>
      <c r="J9" s="1"/>
    </row>
    <row r="10" spans="1:15" ht="19.899999999999999" customHeight="1" x14ac:dyDescent="0.25">
      <c r="A10" s="44" t="s">
        <v>33</v>
      </c>
      <c r="B10" s="386" t="s">
        <v>277</v>
      </c>
      <c r="C10" s="386"/>
      <c r="D10" s="386"/>
      <c r="E10" s="386"/>
      <c r="F10" s="44"/>
      <c r="G10" s="44"/>
      <c r="H10" s="1"/>
      <c r="I10" s="1"/>
      <c r="J10" s="1"/>
    </row>
    <row r="11" spans="1:15" ht="139.15" customHeight="1" x14ac:dyDescent="0.25">
      <c r="A11" s="15" t="s">
        <v>32</v>
      </c>
      <c r="B11" s="388" t="s">
        <v>332</v>
      </c>
      <c r="C11" s="388"/>
      <c r="D11" s="388"/>
      <c r="E11" s="388"/>
      <c r="F11" s="388"/>
      <c r="G11" s="388"/>
      <c r="H11" s="1"/>
      <c r="I11" s="1"/>
      <c r="J11" s="1"/>
    </row>
    <row r="12" spans="1:15" ht="21.6" customHeight="1" x14ac:dyDescent="0.25">
      <c r="A12" s="44" t="s">
        <v>22</v>
      </c>
      <c r="B12" s="79"/>
      <c r="C12" s="44"/>
      <c r="D12" s="44"/>
      <c r="E12" s="44"/>
      <c r="F12" s="44"/>
      <c r="G12" s="44"/>
      <c r="H12" s="1"/>
      <c r="I12" s="1"/>
      <c r="J12" s="1"/>
    </row>
    <row r="13" spans="1:15" ht="24.6" customHeight="1" x14ac:dyDescent="0.25">
      <c r="A13" s="13" t="s">
        <v>103</v>
      </c>
      <c r="B13" s="386" t="s">
        <v>100</v>
      </c>
      <c r="C13" s="386"/>
      <c r="D13" s="386"/>
      <c r="E13" s="44"/>
      <c r="F13" s="44"/>
      <c r="G13" s="44"/>
      <c r="H13" s="1"/>
      <c r="I13" s="1"/>
      <c r="J13" s="1"/>
    </row>
    <row r="14" spans="1:15" ht="21" customHeight="1" x14ac:dyDescent="0.25">
      <c r="A14" s="44" t="s">
        <v>37</v>
      </c>
      <c r="B14" s="388" t="s">
        <v>256</v>
      </c>
      <c r="C14" s="386"/>
      <c r="D14" s="386"/>
      <c r="E14" s="386"/>
      <c r="F14" s="386"/>
      <c r="G14" s="386"/>
      <c r="H14" s="1"/>
      <c r="I14" s="1"/>
      <c r="J14" s="1"/>
    </row>
    <row r="15" spans="1:15" ht="22.9" customHeight="1" x14ac:dyDescent="0.25">
      <c r="A15" s="44" t="s">
        <v>14</v>
      </c>
      <c r="B15" s="79" t="s">
        <v>3</v>
      </c>
      <c r="C15" s="44"/>
      <c r="D15" s="44"/>
      <c r="E15" s="44"/>
      <c r="F15" s="44"/>
      <c r="G15" s="44"/>
      <c r="H15" s="1"/>
      <c r="I15" s="1"/>
      <c r="J15" s="1"/>
    </row>
    <row r="16" spans="1:15" ht="22.15" customHeight="1" x14ac:dyDescent="0.25">
      <c r="A16" s="44" t="s">
        <v>20</v>
      </c>
      <c r="B16" s="79" t="s">
        <v>114</v>
      </c>
      <c r="C16" s="44"/>
      <c r="D16" s="44"/>
      <c r="E16" s="44"/>
      <c r="F16" s="44"/>
      <c r="G16" s="44"/>
      <c r="H16" s="1"/>
      <c r="I16" s="1"/>
      <c r="J16" s="1"/>
    </row>
    <row r="17" spans="1:10" ht="24.6" customHeight="1" x14ac:dyDescent="0.25">
      <c r="A17" s="44" t="s">
        <v>4</v>
      </c>
      <c r="B17" s="388" t="s">
        <v>272</v>
      </c>
      <c r="C17" s="388"/>
      <c r="D17" s="388"/>
      <c r="E17" s="388"/>
      <c r="F17" s="388"/>
      <c r="G17" s="388"/>
      <c r="H17" s="1"/>
      <c r="I17" s="1"/>
      <c r="J17" s="1"/>
    </row>
    <row r="18" spans="1:10" ht="36.75" customHeight="1" x14ac:dyDescent="0.25">
      <c r="A18" s="13" t="s">
        <v>107</v>
      </c>
      <c r="B18" s="398" t="s">
        <v>285</v>
      </c>
      <c r="C18" s="398"/>
      <c r="D18" s="398"/>
      <c r="E18" s="398"/>
      <c r="F18" s="398"/>
      <c r="G18" s="398"/>
      <c r="H18" s="1"/>
      <c r="I18" s="1"/>
      <c r="J18" s="1"/>
    </row>
    <row r="19" spans="1:10" ht="36" customHeight="1" x14ac:dyDescent="0.25">
      <c r="A19" s="13" t="s">
        <v>13</v>
      </c>
      <c r="B19" s="388" t="s">
        <v>255</v>
      </c>
      <c r="C19" s="388"/>
      <c r="D19" s="388"/>
      <c r="E19" s="388"/>
      <c r="F19" s="388"/>
      <c r="G19" s="388"/>
      <c r="H19" s="1"/>
      <c r="I19" s="1"/>
      <c r="J19" s="1"/>
    </row>
    <row r="20" spans="1:10" ht="10.15" customHeight="1" x14ac:dyDescent="0.25">
      <c r="A20" s="79"/>
      <c r="B20" s="79"/>
      <c r="C20" s="44"/>
      <c r="D20" s="44"/>
      <c r="E20" s="44"/>
      <c r="F20" s="44"/>
      <c r="G20" s="44"/>
      <c r="H20" s="1"/>
      <c r="I20" s="1"/>
      <c r="J20" s="1"/>
    </row>
    <row r="21" spans="1:10" ht="15" customHeight="1" x14ac:dyDescent="0.25">
      <c r="A21" s="404" t="s">
        <v>23</v>
      </c>
      <c r="B21" s="404"/>
      <c r="C21" s="404"/>
      <c r="D21" s="404"/>
      <c r="E21" s="404"/>
      <c r="F21" s="404"/>
      <c r="G21" s="404"/>
      <c r="H21" s="1"/>
      <c r="I21" s="1"/>
      <c r="J21" s="1"/>
    </row>
    <row r="22" spans="1:10" ht="9.6" customHeight="1" x14ac:dyDescent="0.25">
      <c r="A22" s="44"/>
      <c r="B22" s="79"/>
      <c r="C22" s="44"/>
      <c r="D22" s="44"/>
      <c r="E22" s="44"/>
      <c r="F22" s="44"/>
      <c r="G22" s="44"/>
      <c r="H22" s="1"/>
      <c r="I22" s="1"/>
      <c r="J22" s="1"/>
    </row>
    <row r="23" spans="1:10" ht="31.15" customHeight="1" x14ac:dyDescent="0.25">
      <c r="A23" s="422" t="s">
        <v>24</v>
      </c>
      <c r="B23" s="391" t="s">
        <v>5</v>
      </c>
      <c r="C23" s="81" t="s">
        <v>26</v>
      </c>
      <c r="D23" s="80" t="s">
        <v>27</v>
      </c>
      <c r="E23" s="412" t="s">
        <v>28</v>
      </c>
      <c r="F23" s="412"/>
      <c r="G23" s="412"/>
      <c r="H23" s="1"/>
      <c r="I23" s="1"/>
      <c r="J23" s="1"/>
    </row>
    <row r="24" spans="1:10" ht="21.6" customHeight="1" x14ac:dyDescent="0.25">
      <c r="A24" s="422"/>
      <c r="B24" s="392"/>
      <c r="C24" s="81" t="s">
        <v>10</v>
      </c>
      <c r="D24" s="81" t="s">
        <v>17</v>
      </c>
      <c r="E24" s="81" t="s">
        <v>119</v>
      </c>
      <c r="F24" s="81" t="s">
        <v>127</v>
      </c>
      <c r="G24" s="81" t="s">
        <v>222</v>
      </c>
      <c r="H24" s="1"/>
      <c r="I24" s="1"/>
      <c r="J24" s="1"/>
    </row>
    <row r="25" spans="1:10" ht="33.6" customHeight="1" x14ac:dyDescent="0.25">
      <c r="A25" s="7" t="s">
        <v>25</v>
      </c>
      <c r="B25" s="4" t="s">
        <v>6</v>
      </c>
      <c r="C25" s="10"/>
      <c r="D25" s="47"/>
      <c r="E25" s="47">
        <v>1539008</v>
      </c>
      <c r="F25" s="47"/>
      <c r="G25" s="47"/>
      <c r="H25" s="1"/>
      <c r="I25" s="1"/>
      <c r="J25" s="1"/>
    </row>
    <row r="26" spans="1:10" ht="22.5" customHeight="1" x14ac:dyDescent="0.25">
      <c r="A26" s="12" t="s">
        <v>18</v>
      </c>
      <c r="B26" s="4" t="s">
        <v>6</v>
      </c>
      <c r="C26" s="10"/>
      <c r="D26" s="10"/>
      <c r="E26" s="47">
        <v>467613</v>
      </c>
      <c r="F26" s="10"/>
      <c r="G26" s="10"/>
      <c r="H26" s="1"/>
      <c r="I26" s="1"/>
      <c r="J26" s="1"/>
    </row>
    <row r="27" spans="1:10" s="82" customFormat="1" ht="30.6" customHeight="1" x14ac:dyDescent="0.25">
      <c r="A27" s="11" t="s">
        <v>29</v>
      </c>
      <c r="B27" s="81" t="s">
        <v>6</v>
      </c>
      <c r="C27" s="9">
        <f t="shared" ref="C27:G27" si="0">C25+C26</f>
        <v>0</v>
      </c>
      <c r="D27" s="9">
        <f t="shared" si="0"/>
        <v>0</v>
      </c>
      <c r="E27" s="9">
        <f>E25+E26</f>
        <v>2006621</v>
      </c>
      <c r="F27" s="9">
        <f t="shared" si="0"/>
        <v>0</v>
      </c>
      <c r="G27" s="9">
        <f t="shared" si="0"/>
        <v>0</v>
      </c>
      <c r="H27" s="14"/>
      <c r="I27" s="14">
        <f>2145283-D27</f>
        <v>2145283</v>
      </c>
      <c r="J27" s="14"/>
    </row>
    <row r="28" spans="1:10" ht="8.4499999999999993" customHeight="1" x14ac:dyDescent="0.25">
      <c r="A28" s="79"/>
      <c r="B28" s="79"/>
      <c r="C28" s="44"/>
      <c r="D28" s="44"/>
      <c r="E28" s="44"/>
      <c r="F28" s="44"/>
      <c r="G28" s="44"/>
      <c r="H28" s="1"/>
      <c r="I28" s="1"/>
      <c r="J28" s="1"/>
    </row>
    <row r="29" spans="1:10" ht="29.25" customHeight="1" x14ac:dyDescent="0.25">
      <c r="A29" s="13" t="s">
        <v>30</v>
      </c>
      <c r="B29" s="421" t="s">
        <v>65</v>
      </c>
      <c r="C29" s="421"/>
      <c r="D29" s="421"/>
      <c r="E29" s="44"/>
      <c r="F29" s="44"/>
      <c r="G29" s="44"/>
      <c r="H29" s="1"/>
      <c r="I29" s="1"/>
      <c r="J29" s="1"/>
    </row>
    <row r="30" spans="1:10" ht="16.899999999999999" customHeight="1" x14ac:dyDescent="0.25">
      <c r="A30" s="44" t="s">
        <v>35</v>
      </c>
      <c r="B30" s="386"/>
      <c r="C30" s="386"/>
      <c r="D30" s="386"/>
      <c r="E30" s="44"/>
      <c r="F30" s="44"/>
      <c r="G30" s="44"/>
      <c r="H30" s="1"/>
      <c r="I30" s="1"/>
      <c r="J30" s="1"/>
    </row>
    <row r="31" spans="1:10" ht="21" customHeight="1" x14ac:dyDescent="0.25">
      <c r="A31" s="44" t="s">
        <v>37</v>
      </c>
      <c r="B31" s="388" t="s">
        <v>256</v>
      </c>
      <c r="C31" s="386"/>
      <c r="D31" s="386"/>
      <c r="E31" s="386"/>
      <c r="F31" s="386"/>
      <c r="G31" s="386"/>
      <c r="H31" s="1"/>
      <c r="I31" s="1"/>
      <c r="J31" s="1"/>
    </row>
    <row r="32" spans="1:10" ht="15" customHeight="1" x14ac:dyDescent="0.25">
      <c r="A32" s="44" t="s">
        <v>20</v>
      </c>
      <c r="B32" s="79" t="s">
        <v>114</v>
      </c>
      <c r="C32" s="44"/>
      <c r="D32" s="44"/>
      <c r="E32" s="44"/>
      <c r="F32" s="44"/>
      <c r="G32" s="44"/>
      <c r="H32" s="1"/>
      <c r="I32" s="1"/>
      <c r="J32" s="1"/>
    </row>
    <row r="33" spans="1:10" ht="33" customHeight="1" x14ac:dyDescent="0.25">
      <c r="A33" s="13" t="s">
        <v>36</v>
      </c>
      <c r="B33" s="388" t="s">
        <v>255</v>
      </c>
      <c r="C33" s="388"/>
      <c r="D33" s="388"/>
      <c r="E33" s="388"/>
      <c r="F33" s="388"/>
      <c r="G33" s="388"/>
      <c r="H33" s="1"/>
      <c r="I33" s="1"/>
      <c r="J33" s="1"/>
    </row>
    <row r="34" spans="1:10" ht="15" customHeight="1" x14ac:dyDescent="0.25">
      <c r="A34" s="13"/>
      <c r="B34" s="78"/>
      <c r="C34" s="78"/>
      <c r="D34" s="78"/>
      <c r="E34" s="78"/>
      <c r="F34" s="78"/>
      <c r="G34" s="78"/>
      <c r="H34" s="1"/>
      <c r="I34" s="1"/>
      <c r="J34" s="1"/>
    </row>
    <row r="35" spans="1:10" ht="19.149999999999999" customHeight="1" x14ac:dyDescent="0.25">
      <c r="A35" s="419" t="s">
        <v>21</v>
      </c>
      <c r="B35" s="419"/>
      <c r="C35" s="419"/>
      <c r="D35" s="419"/>
      <c r="E35" s="419"/>
      <c r="F35" s="419"/>
      <c r="G35" s="419"/>
      <c r="H35" s="1"/>
      <c r="I35" s="1"/>
      <c r="J35" s="1"/>
    </row>
    <row r="36" spans="1:10" ht="31.15" customHeight="1" x14ac:dyDescent="0.25">
      <c r="A36" s="412" t="s">
        <v>21</v>
      </c>
      <c r="B36" s="391" t="s">
        <v>5</v>
      </c>
      <c r="C36" s="81" t="s">
        <v>26</v>
      </c>
      <c r="D36" s="80" t="s">
        <v>27</v>
      </c>
      <c r="E36" s="412" t="s">
        <v>28</v>
      </c>
      <c r="F36" s="412"/>
      <c r="G36" s="412"/>
      <c r="H36" s="1"/>
      <c r="I36" s="1"/>
      <c r="J36" s="1"/>
    </row>
    <row r="37" spans="1:10" ht="21" customHeight="1" x14ac:dyDescent="0.25">
      <c r="A37" s="412"/>
      <c r="B37" s="392"/>
      <c r="C37" s="81" t="s">
        <v>10</v>
      </c>
      <c r="D37" s="81" t="s">
        <v>17</v>
      </c>
      <c r="E37" s="81" t="s">
        <v>119</v>
      </c>
      <c r="F37" s="81" t="s">
        <v>127</v>
      </c>
      <c r="G37" s="81" t="s">
        <v>222</v>
      </c>
      <c r="H37" s="1"/>
      <c r="I37" s="1"/>
      <c r="J37" s="1"/>
    </row>
    <row r="38" spans="1:10" ht="48" customHeight="1" x14ac:dyDescent="0.25">
      <c r="A38" s="48" t="s">
        <v>260</v>
      </c>
      <c r="B38" s="49" t="s">
        <v>6</v>
      </c>
      <c r="C38" s="10"/>
      <c r="D38" s="10"/>
      <c r="E38" s="10">
        <v>123778</v>
      </c>
      <c r="F38" s="10"/>
      <c r="G38" s="10"/>
      <c r="H38" s="1"/>
      <c r="I38" s="1"/>
      <c r="J38" s="1"/>
    </row>
    <row r="39" spans="1:10" ht="45.6" customHeight="1" x14ac:dyDescent="0.25">
      <c r="A39" s="48" t="s">
        <v>261</v>
      </c>
      <c r="B39" s="49" t="s">
        <v>6</v>
      </c>
      <c r="C39" s="10"/>
      <c r="D39" s="10"/>
      <c r="E39" s="10">
        <v>190034</v>
      </c>
      <c r="F39" s="10"/>
      <c r="G39" s="10"/>
      <c r="H39" s="1"/>
      <c r="I39" s="1"/>
      <c r="J39" s="1"/>
    </row>
    <row r="40" spans="1:10" s="84" customFormat="1" ht="45.6" customHeight="1" x14ac:dyDescent="0.25">
      <c r="A40" s="48" t="s">
        <v>262</v>
      </c>
      <c r="B40" s="49" t="s">
        <v>6</v>
      </c>
      <c r="C40" s="10"/>
      <c r="D40" s="10"/>
      <c r="E40" s="10">
        <v>229739</v>
      </c>
      <c r="F40" s="10"/>
      <c r="G40" s="10"/>
      <c r="H40" s="1"/>
      <c r="I40" s="1"/>
      <c r="J40" s="1"/>
    </row>
    <row r="41" spans="1:10" s="84" customFormat="1" ht="45.6" customHeight="1" x14ac:dyDescent="0.25">
      <c r="A41" s="48" t="s">
        <v>287</v>
      </c>
      <c r="B41" s="49" t="s">
        <v>6</v>
      </c>
      <c r="C41" s="10"/>
      <c r="D41" s="10"/>
      <c r="E41" s="10">
        <v>479749</v>
      </c>
      <c r="F41" s="10"/>
      <c r="G41" s="10"/>
      <c r="H41" s="1"/>
      <c r="I41" s="1"/>
      <c r="J41" s="1"/>
    </row>
    <row r="42" spans="1:10" s="84" customFormat="1" ht="45.6" customHeight="1" x14ac:dyDescent="0.25">
      <c r="A42" s="48" t="s">
        <v>288</v>
      </c>
      <c r="B42" s="49" t="s">
        <v>6</v>
      </c>
      <c r="C42" s="10"/>
      <c r="D42" s="10"/>
      <c r="E42" s="10">
        <v>74518</v>
      </c>
      <c r="F42" s="10"/>
      <c r="G42" s="10"/>
      <c r="H42" s="1"/>
      <c r="I42" s="1"/>
      <c r="J42" s="1"/>
    </row>
    <row r="43" spans="1:10" s="84" customFormat="1" ht="45.6" customHeight="1" x14ac:dyDescent="0.25">
      <c r="A43" s="48" t="s">
        <v>289</v>
      </c>
      <c r="B43" s="49" t="s">
        <v>6</v>
      </c>
      <c r="C43" s="10"/>
      <c r="D43" s="10"/>
      <c r="E43" s="10">
        <v>117891</v>
      </c>
      <c r="F43" s="10"/>
      <c r="G43" s="10"/>
      <c r="H43" s="1"/>
      <c r="I43" s="1"/>
      <c r="J43" s="1"/>
    </row>
    <row r="44" spans="1:10" s="84" customFormat="1" ht="51" x14ac:dyDescent="0.25">
      <c r="A44" s="48" t="s">
        <v>290</v>
      </c>
      <c r="B44" s="49" t="s">
        <v>6</v>
      </c>
      <c r="C44" s="10"/>
      <c r="D44" s="10"/>
      <c r="E44" s="10">
        <v>88461</v>
      </c>
      <c r="F44" s="10"/>
      <c r="G44" s="10"/>
      <c r="H44" s="1"/>
      <c r="I44" s="1"/>
      <c r="J44" s="1"/>
    </row>
    <row r="45" spans="1:10" s="84" customFormat="1" ht="51" x14ac:dyDescent="0.25">
      <c r="A45" s="48" t="s">
        <v>291</v>
      </c>
      <c r="B45" s="49" t="s">
        <v>6</v>
      </c>
      <c r="C45" s="10"/>
      <c r="D45" s="10"/>
      <c r="E45" s="10">
        <v>140148</v>
      </c>
      <c r="F45" s="10"/>
      <c r="G45" s="10"/>
      <c r="H45" s="1"/>
      <c r="I45" s="1"/>
      <c r="J45" s="1"/>
    </row>
    <row r="46" spans="1:10" s="84" customFormat="1" ht="45.6" customHeight="1" x14ac:dyDescent="0.25">
      <c r="A46" s="48" t="s">
        <v>292</v>
      </c>
      <c r="B46" s="49" t="s">
        <v>6</v>
      </c>
      <c r="C46" s="10"/>
      <c r="D46" s="10"/>
      <c r="E46" s="10">
        <v>65580</v>
      </c>
      <c r="F46" s="10"/>
      <c r="G46" s="10"/>
      <c r="H46" s="1"/>
      <c r="I46" s="1"/>
      <c r="J46" s="1"/>
    </row>
    <row r="47" spans="1:10" s="84" customFormat="1" ht="45.6" customHeight="1" x14ac:dyDescent="0.25">
      <c r="A47" s="48" t="s">
        <v>293</v>
      </c>
      <c r="B47" s="49" t="s">
        <v>6</v>
      </c>
      <c r="C47" s="10"/>
      <c r="D47" s="10"/>
      <c r="E47" s="10">
        <v>29110</v>
      </c>
      <c r="F47" s="10"/>
      <c r="G47" s="10"/>
      <c r="H47" s="1"/>
      <c r="I47" s="1"/>
      <c r="J47" s="1"/>
    </row>
    <row r="49" spans="1:10" x14ac:dyDescent="0.25">
      <c r="A49" s="34"/>
      <c r="B49" s="35"/>
      <c r="C49" s="35"/>
      <c r="D49" s="35"/>
      <c r="E49" s="35"/>
      <c r="F49" s="35"/>
      <c r="G49" s="35"/>
      <c r="H49" s="1"/>
      <c r="I49" s="1"/>
      <c r="J49" s="1"/>
    </row>
    <row r="50" spans="1:10" x14ac:dyDescent="0.25">
      <c r="A50" s="404" t="s">
        <v>101</v>
      </c>
      <c r="B50" s="404"/>
      <c r="C50" s="404"/>
      <c r="D50" s="404"/>
      <c r="E50" s="404"/>
      <c r="F50" s="404"/>
      <c r="G50" s="404"/>
      <c r="H50" s="1"/>
      <c r="I50" s="1"/>
      <c r="J50" s="1"/>
    </row>
    <row r="51" spans="1:10" ht="30" customHeight="1" x14ac:dyDescent="0.25">
      <c r="A51" s="410" t="s">
        <v>38</v>
      </c>
      <c r="B51" s="391" t="s">
        <v>5</v>
      </c>
      <c r="C51" s="81" t="s">
        <v>26</v>
      </c>
      <c r="D51" s="80" t="s">
        <v>27</v>
      </c>
      <c r="E51" s="412" t="s">
        <v>28</v>
      </c>
      <c r="F51" s="412"/>
      <c r="G51" s="412"/>
      <c r="H51" s="1"/>
      <c r="I51" s="1"/>
      <c r="J51" s="1"/>
    </row>
    <row r="52" spans="1:10" ht="22.15" customHeight="1" x14ac:dyDescent="0.25">
      <c r="A52" s="411"/>
      <c r="B52" s="392"/>
      <c r="C52" s="81" t="s">
        <v>10</v>
      </c>
      <c r="D52" s="81" t="s">
        <v>17</v>
      </c>
      <c r="E52" s="81" t="s">
        <v>119</v>
      </c>
      <c r="F52" s="81" t="s">
        <v>127</v>
      </c>
      <c r="G52" s="81" t="s">
        <v>222</v>
      </c>
      <c r="H52" s="1"/>
      <c r="I52" s="1"/>
      <c r="J52" s="1"/>
    </row>
    <row r="53" spans="1:10" ht="52.15" hidden="1" customHeight="1" x14ac:dyDescent="0.25">
      <c r="A53" s="20" t="s">
        <v>67</v>
      </c>
      <c r="B53" s="4" t="s">
        <v>6</v>
      </c>
      <c r="C53" s="21">
        <v>116241</v>
      </c>
      <c r="D53" s="10"/>
      <c r="E53" s="10"/>
      <c r="F53" s="10"/>
      <c r="G53" s="10"/>
      <c r="H53" s="1"/>
      <c r="I53" s="1"/>
      <c r="J53" s="1"/>
    </row>
    <row r="54" spans="1:10" ht="63.75" hidden="1" x14ac:dyDescent="0.25">
      <c r="A54" s="20" t="s">
        <v>69</v>
      </c>
      <c r="B54" s="4" t="s">
        <v>6</v>
      </c>
      <c r="C54" s="21">
        <v>11544</v>
      </c>
      <c r="D54" s="10"/>
      <c r="E54" s="10"/>
      <c r="F54" s="10"/>
      <c r="G54" s="10"/>
      <c r="H54" s="1"/>
      <c r="I54" s="1"/>
      <c r="J54" s="1"/>
    </row>
    <row r="55" spans="1:10" ht="38.25" hidden="1" x14ac:dyDescent="0.25">
      <c r="A55" s="20" t="s">
        <v>77</v>
      </c>
      <c r="B55" s="4" t="s">
        <v>6</v>
      </c>
      <c r="C55" s="21">
        <v>13170</v>
      </c>
      <c r="D55" s="10"/>
      <c r="E55" s="10"/>
      <c r="F55" s="10"/>
      <c r="G55" s="10"/>
      <c r="H55" s="1"/>
      <c r="I55" s="1"/>
      <c r="J55" s="1"/>
    </row>
    <row r="56" spans="1:10" ht="38.25" hidden="1" x14ac:dyDescent="0.25">
      <c r="A56" s="20" t="s">
        <v>68</v>
      </c>
      <c r="B56" s="4" t="s">
        <v>6</v>
      </c>
      <c r="C56" s="21">
        <v>242702</v>
      </c>
      <c r="D56" s="10"/>
      <c r="E56" s="10"/>
      <c r="F56" s="10"/>
      <c r="G56" s="10"/>
      <c r="H56" s="1"/>
      <c r="I56" s="1"/>
      <c r="J56" s="1"/>
    </row>
    <row r="57" spans="1:10" s="82" customFormat="1" ht="26.45" hidden="1" customHeight="1" x14ac:dyDescent="0.25">
      <c r="A57" s="20" t="s">
        <v>78</v>
      </c>
      <c r="B57" s="4" t="s">
        <v>6</v>
      </c>
      <c r="C57" s="21">
        <v>700000</v>
      </c>
      <c r="D57" s="10">
        <v>964363</v>
      </c>
      <c r="E57" s="10"/>
      <c r="F57" s="10"/>
      <c r="G57" s="10"/>
      <c r="H57" s="14"/>
      <c r="I57" s="14"/>
      <c r="J57" s="14"/>
    </row>
    <row r="58" spans="1:10" ht="15" hidden="1" customHeight="1" x14ac:dyDescent="0.25">
      <c r="A58" s="20" t="s">
        <v>79</v>
      </c>
      <c r="B58" s="4" t="s">
        <v>6</v>
      </c>
      <c r="C58" s="18"/>
      <c r="D58" s="10"/>
      <c r="E58" s="10">
        <v>700000</v>
      </c>
      <c r="F58" s="10">
        <v>1013439</v>
      </c>
      <c r="G58" s="10">
        <v>1013439</v>
      </c>
      <c r="H58" s="1"/>
      <c r="I58" s="1"/>
      <c r="J58" s="1"/>
    </row>
    <row r="59" spans="1:10" ht="68.45" hidden="1" customHeight="1" x14ac:dyDescent="0.25">
      <c r="A59" s="20" t="s">
        <v>80</v>
      </c>
      <c r="B59" s="4" t="s">
        <v>6</v>
      </c>
      <c r="C59" s="18"/>
      <c r="D59" s="10"/>
      <c r="E59" s="10">
        <v>1000000</v>
      </c>
      <c r="F59" s="10">
        <v>700000</v>
      </c>
      <c r="G59" s="10">
        <v>700000</v>
      </c>
      <c r="H59" s="1"/>
      <c r="I59" s="1"/>
      <c r="J59" s="1"/>
    </row>
    <row r="60" spans="1:10" ht="45.6" hidden="1" customHeight="1" x14ac:dyDescent="0.25">
      <c r="A60" s="19" t="s">
        <v>72</v>
      </c>
      <c r="B60" s="4" t="s">
        <v>6</v>
      </c>
      <c r="C60" s="18"/>
      <c r="D60" s="10"/>
      <c r="E60" s="10">
        <v>2000000</v>
      </c>
      <c r="F60" s="10">
        <v>3000000</v>
      </c>
      <c r="G60" s="10">
        <v>3000000</v>
      </c>
      <c r="H60" s="1"/>
      <c r="I60" s="1"/>
      <c r="J60" s="1"/>
    </row>
    <row r="61" spans="1:10" ht="36.6" customHeight="1" x14ac:dyDescent="0.25">
      <c r="A61" s="11" t="s">
        <v>39</v>
      </c>
      <c r="B61" s="81" t="s">
        <v>6</v>
      </c>
      <c r="C61" s="46"/>
      <c r="D61" s="46"/>
      <c r="E61" s="46">
        <f>E38+E39+E40+E41+E42+E43+E44+E45+E46+E47</f>
        <v>1539008</v>
      </c>
      <c r="F61" s="46"/>
      <c r="G61" s="46"/>
      <c r="H61" s="1"/>
      <c r="I61" s="1"/>
      <c r="J61" s="1"/>
    </row>
    <row r="62" spans="1:10" ht="10.9" customHeight="1" x14ac:dyDescent="0.25">
      <c r="A62" s="16"/>
      <c r="B62" s="38"/>
      <c r="C62" s="83"/>
      <c r="D62" s="83"/>
      <c r="E62" s="83"/>
      <c r="F62" s="83"/>
      <c r="G62" s="83"/>
      <c r="H62" s="1"/>
      <c r="I62" s="1"/>
      <c r="J62" s="1"/>
    </row>
    <row r="63" spans="1:10" ht="29.25" customHeight="1" x14ac:dyDescent="0.25">
      <c r="A63" s="13" t="s">
        <v>30</v>
      </c>
      <c r="B63" s="421" t="s">
        <v>31</v>
      </c>
      <c r="C63" s="421"/>
      <c r="D63" s="44"/>
      <c r="E63" s="44"/>
      <c r="F63" s="44"/>
      <c r="G63" s="44"/>
      <c r="H63" s="1"/>
      <c r="I63" s="1"/>
      <c r="J63" s="1"/>
    </row>
    <row r="64" spans="1:10" ht="16.899999999999999" customHeight="1" x14ac:dyDescent="0.25">
      <c r="A64" s="44" t="s">
        <v>35</v>
      </c>
      <c r="B64" s="386"/>
      <c r="C64" s="386"/>
      <c r="D64" s="386"/>
      <c r="E64" s="44"/>
      <c r="F64" s="44"/>
      <c r="G64" s="44"/>
      <c r="H64" s="1"/>
      <c r="I64" s="1"/>
      <c r="J64" s="1"/>
    </row>
    <row r="65" spans="1:10" ht="21" customHeight="1" x14ac:dyDescent="0.25">
      <c r="A65" s="44" t="s">
        <v>37</v>
      </c>
      <c r="B65" s="388" t="s">
        <v>256</v>
      </c>
      <c r="C65" s="386"/>
      <c r="D65" s="386"/>
      <c r="E65" s="386"/>
      <c r="F65" s="386"/>
      <c r="G65" s="386"/>
      <c r="H65" s="1"/>
      <c r="I65" s="1"/>
      <c r="J65" s="1"/>
    </row>
    <row r="66" spans="1:10" ht="15" customHeight="1" x14ac:dyDescent="0.25">
      <c r="A66" s="44" t="s">
        <v>20</v>
      </c>
      <c r="B66" s="79" t="s">
        <v>114</v>
      </c>
      <c r="C66" s="44"/>
      <c r="D66" s="44"/>
      <c r="E66" s="44"/>
      <c r="F66" s="44"/>
      <c r="G66" s="44"/>
      <c r="H66" s="1"/>
      <c r="I66" s="1"/>
      <c r="J66" s="1"/>
    </row>
    <row r="67" spans="1:10" ht="33" customHeight="1" x14ac:dyDescent="0.25">
      <c r="A67" s="13" t="s">
        <v>36</v>
      </c>
      <c r="B67" s="388" t="s">
        <v>255</v>
      </c>
      <c r="C67" s="388"/>
      <c r="D67" s="388"/>
      <c r="E67" s="388"/>
      <c r="F67" s="388"/>
      <c r="G67" s="388"/>
      <c r="H67" s="1"/>
      <c r="I67" s="1"/>
      <c r="J67" s="1"/>
    </row>
    <row r="68" spans="1:10" ht="15" customHeight="1" x14ac:dyDescent="0.25">
      <c r="A68" s="13"/>
      <c r="B68" s="78"/>
      <c r="C68" s="78"/>
      <c r="D68" s="78"/>
      <c r="E68" s="78"/>
      <c r="F68" s="78"/>
      <c r="G68" s="78"/>
      <c r="H68" s="1"/>
      <c r="I68" s="1"/>
      <c r="J68" s="1"/>
    </row>
    <row r="69" spans="1:10" ht="18" customHeight="1" x14ac:dyDescent="0.25">
      <c r="A69" s="419" t="s">
        <v>21</v>
      </c>
      <c r="B69" s="419"/>
      <c r="C69" s="419"/>
      <c r="D69" s="419"/>
      <c r="E69" s="419"/>
      <c r="F69" s="419"/>
      <c r="G69" s="419"/>
      <c r="H69" s="1"/>
      <c r="I69" s="1"/>
      <c r="J69" s="1"/>
    </row>
    <row r="70" spans="1:10" ht="33" customHeight="1" x14ac:dyDescent="0.25">
      <c r="A70" s="412" t="s">
        <v>21</v>
      </c>
      <c r="B70" s="391" t="s">
        <v>5</v>
      </c>
      <c r="C70" s="81" t="s">
        <v>26</v>
      </c>
      <c r="D70" s="80" t="s">
        <v>27</v>
      </c>
      <c r="E70" s="412" t="s">
        <v>28</v>
      </c>
      <c r="F70" s="412"/>
      <c r="G70" s="412"/>
      <c r="H70" s="1"/>
      <c r="I70" s="1"/>
      <c r="J70" s="1"/>
    </row>
    <row r="71" spans="1:10" ht="23.45" customHeight="1" x14ac:dyDescent="0.25">
      <c r="A71" s="412"/>
      <c r="B71" s="392"/>
      <c r="C71" s="81" t="s">
        <v>10</v>
      </c>
      <c r="D71" s="81" t="s">
        <v>17</v>
      </c>
      <c r="E71" s="81" t="s">
        <v>119</v>
      </c>
      <c r="F71" s="81" t="s">
        <v>127</v>
      </c>
      <c r="G71" s="81" t="s">
        <v>222</v>
      </c>
      <c r="H71" s="1"/>
      <c r="I71" s="1"/>
      <c r="J71" s="1"/>
    </row>
    <row r="72" spans="1:10" ht="60" customHeight="1" x14ac:dyDescent="0.25">
      <c r="A72" s="48" t="s">
        <v>260</v>
      </c>
      <c r="B72" s="49" t="s">
        <v>6</v>
      </c>
      <c r="C72" s="10"/>
      <c r="D72" s="10"/>
      <c r="E72" s="10">
        <v>53048</v>
      </c>
      <c r="F72" s="10"/>
      <c r="G72" s="10"/>
      <c r="H72" s="1"/>
      <c r="I72" s="1"/>
      <c r="J72" s="1"/>
    </row>
    <row r="73" spans="1:10" ht="45.6" customHeight="1" x14ac:dyDescent="0.25">
      <c r="A73" s="48" t="s">
        <v>261</v>
      </c>
      <c r="B73" s="49" t="s">
        <v>6</v>
      </c>
      <c r="C73" s="10"/>
      <c r="D73" s="10"/>
      <c r="E73" s="10">
        <v>81443</v>
      </c>
      <c r="F73" s="10"/>
      <c r="G73" s="10"/>
      <c r="H73" s="1"/>
      <c r="I73" s="1"/>
      <c r="J73" s="1"/>
    </row>
    <row r="74" spans="1:10" s="85" customFormat="1" ht="49.9" customHeight="1" x14ac:dyDescent="0.25">
      <c r="A74" s="48" t="s">
        <v>262</v>
      </c>
      <c r="B74" s="49" t="s">
        <v>6</v>
      </c>
      <c r="C74" s="10"/>
      <c r="D74" s="10"/>
      <c r="E74" s="10">
        <v>98460</v>
      </c>
      <c r="F74" s="10"/>
      <c r="G74" s="10"/>
      <c r="H74" s="1"/>
      <c r="I74" s="1"/>
      <c r="J74" s="1"/>
    </row>
    <row r="75" spans="1:10" s="85" customFormat="1" ht="49.9" customHeight="1" x14ac:dyDescent="0.25">
      <c r="A75" s="48" t="s">
        <v>288</v>
      </c>
      <c r="B75" s="49" t="s">
        <v>6</v>
      </c>
      <c r="C75" s="10"/>
      <c r="D75" s="10"/>
      <c r="E75" s="10">
        <v>31937</v>
      </c>
      <c r="F75" s="10"/>
      <c r="G75" s="10"/>
      <c r="H75" s="1"/>
      <c r="I75" s="1"/>
      <c r="J75" s="1"/>
    </row>
    <row r="76" spans="1:10" s="85" customFormat="1" ht="49.9" customHeight="1" x14ac:dyDescent="0.25">
      <c r="A76" s="48" t="s">
        <v>289</v>
      </c>
      <c r="B76" s="49" t="s">
        <v>6</v>
      </c>
      <c r="C76" s="10"/>
      <c r="D76" s="10"/>
      <c r="E76" s="10">
        <v>51716</v>
      </c>
      <c r="F76" s="10"/>
      <c r="G76" s="10"/>
      <c r="H76" s="1"/>
      <c r="I76" s="1"/>
      <c r="J76" s="1"/>
    </row>
    <row r="77" spans="1:10" s="85" customFormat="1" ht="49.9" customHeight="1" x14ac:dyDescent="0.25">
      <c r="A77" s="48" t="s">
        <v>290</v>
      </c>
      <c r="B77" s="49" t="s">
        <v>6</v>
      </c>
      <c r="C77" s="10"/>
      <c r="D77" s="10"/>
      <c r="E77" s="10">
        <v>37911</v>
      </c>
      <c r="F77" s="10"/>
      <c r="G77" s="10"/>
      <c r="H77" s="1"/>
      <c r="I77" s="1"/>
      <c r="J77" s="1"/>
    </row>
    <row r="78" spans="1:10" s="85" customFormat="1" ht="49.9" customHeight="1" x14ac:dyDescent="0.25">
      <c r="A78" s="48" t="s">
        <v>291</v>
      </c>
      <c r="B78" s="49" t="s">
        <v>6</v>
      </c>
      <c r="C78" s="10"/>
      <c r="D78" s="10"/>
      <c r="E78" s="10">
        <v>70684</v>
      </c>
      <c r="F78" s="10"/>
      <c r="G78" s="10"/>
      <c r="H78" s="1"/>
      <c r="I78" s="1"/>
      <c r="J78" s="1"/>
    </row>
    <row r="79" spans="1:10" s="85" customFormat="1" ht="49.9" customHeight="1" x14ac:dyDescent="0.25">
      <c r="A79" s="48" t="s">
        <v>292</v>
      </c>
      <c r="B79" s="49" t="s">
        <v>6</v>
      </c>
      <c r="C79" s="10"/>
      <c r="D79" s="10"/>
      <c r="E79" s="10">
        <v>29374</v>
      </c>
      <c r="F79" s="10"/>
      <c r="G79" s="10"/>
      <c r="H79" s="1"/>
      <c r="I79" s="1"/>
      <c r="J79" s="1"/>
    </row>
    <row r="80" spans="1:10" s="85" customFormat="1" ht="49.9" customHeight="1" x14ac:dyDescent="0.25">
      <c r="A80" s="48" t="s">
        <v>293</v>
      </c>
      <c r="B80" s="49" t="s">
        <v>6</v>
      </c>
      <c r="C80" s="10"/>
      <c r="D80" s="10"/>
      <c r="E80" s="10">
        <v>13040</v>
      </c>
      <c r="F80" s="10"/>
      <c r="G80" s="10"/>
      <c r="H80" s="1"/>
      <c r="I80" s="1"/>
      <c r="J80" s="1"/>
    </row>
    <row r="81" spans="1:10" ht="21" customHeight="1" x14ac:dyDescent="0.25">
      <c r="A81" s="404" t="s">
        <v>101</v>
      </c>
      <c r="B81" s="404"/>
      <c r="C81" s="404"/>
      <c r="D81" s="404"/>
      <c r="E81" s="404"/>
      <c r="F81" s="404"/>
      <c r="G81" s="404"/>
      <c r="H81" s="1"/>
      <c r="I81" s="1"/>
      <c r="J81" s="1"/>
    </row>
    <row r="82" spans="1:10" ht="30" customHeight="1" x14ac:dyDescent="0.25">
      <c r="A82" s="410" t="s">
        <v>38</v>
      </c>
      <c r="B82" s="391" t="s">
        <v>5</v>
      </c>
      <c r="C82" s="81" t="s">
        <v>26</v>
      </c>
      <c r="D82" s="80" t="s">
        <v>27</v>
      </c>
      <c r="E82" s="412" t="s">
        <v>28</v>
      </c>
      <c r="F82" s="412"/>
      <c r="G82" s="412"/>
      <c r="H82" s="1"/>
      <c r="I82" s="1"/>
      <c r="J82" s="1"/>
    </row>
    <row r="83" spans="1:10" ht="21.6" customHeight="1" x14ac:dyDescent="0.25">
      <c r="A83" s="411"/>
      <c r="B83" s="392"/>
      <c r="C83" s="81" t="s">
        <v>10</v>
      </c>
      <c r="D83" s="81" t="s">
        <v>17</v>
      </c>
      <c r="E83" s="81" t="s">
        <v>119</v>
      </c>
      <c r="F83" s="81" t="s">
        <v>127</v>
      </c>
      <c r="G83" s="81" t="s">
        <v>222</v>
      </c>
      <c r="H83" s="1"/>
      <c r="I83" s="1"/>
      <c r="J83" s="1"/>
    </row>
    <row r="84" spans="1:10" ht="37.9" customHeight="1" x14ac:dyDescent="0.25">
      <c r="A84" s="11" t="s">
        <v>39</v>
      </c>
      <c r="B84" s="81" t="s">
        <v>6</v>
      </c>
      <c r="C84" s="9">
        <f>SUM(C72:C80)</f>
        <v>0</v>
      </c>
      <c r="D84" s="9">
        <f>SUM(D72:D80)</f>
        <v>0</v>
      </c>
      <c r="E84" s="9">
        <f>E72+E73+E74+E75+E76+E77+E78+E79+E80</f>
        <v>467613</v>
      </c>
      <c r="F84" s="9">
        <f>SUM(F72:F80)</f>
        <v>0</v>
      </c>
      <c r="G84" s="9"/>
      <c r="H84" s="1"/>
      <c r="I84" s="1"/>
      <c r="J84" s="1"/>
    </row>
    <row r="85" spans="1:10" ht="74.45" hidden="1" customHeight="1" x14ac:dyDescent="0.25">
      <c r="E85" s="3"/>
      <c r="F85" s="445" t="s">
        <v>239</v>
      </c>
      <c r="G85" s="445"/>
    </row>
    <row r="86" spans="1:10" s="75" customFormat="1" ht="63" customHeight="1" x14ac:dyDescent="0.25">
      <c r="A86" s="72"/>
      <c r="B86" s="73"/>
      <c r="C86" s="73"/>
      <c r="D86" s="73"/>
      <c r="E86" s="74"/>
      <c r="F86" s="465" t="s">
        <v>270</v>
      </c>
      <c r="G86" s="465"/>
      <c r="H86" s="74"/>
    </row>
    <row r="87" spans="1:10" s="5" customFormat="1" ht="63.75" customHeight="1" x14ac:dyDescent="0.25">
      <c r="E87" s="1"/>
      <c r="F87" s="465" t="s">
        <v>331</v>
      </c>
      <c r="G87" s="465"/>
      <c r="H87" s="1"/>
    </row>
    <row r="88" spans="1:10" x14ac:dyDescent="0.25">
      <c r="A88" s="5"/>
      <c r="B88" s="5"/>
      <c r="C88" s="5"/>
      <c r="D88" s="5"/>
      <c r="E88" s="5"/>
      <c r="F88" s="92"/>
      <c r="G88" s="92"/>
      <c r="H88" s="1"/>
      <c r="I88" s="1"/>
      <c r="J88" s="1"/>
    </row>
    <row r="89" spans="1:10" ht="16.149999999999999" customHeight="1" x14ac:dyDescent="0.25">
      <c r="A89" s="404" t="s">
        <v>40</v>
      </c>
      <c r="B89" s="404"/>
      <c r="C89" s="404"/>
      <c r="D89" s="404"/>
      <c r="E89" s="404"/>
      <c r="F89" s="404"/>
      <c r="G89" s="404"/>
      <c r="H89" s="1"/>
      <c r="I89" s="1"/>
      <c r="J89" s="1"/>
    </row>
    <row r="90" spans="1:10" ht="21" customHeight="1" x14ac:dyDescent="0.25">
      <c r="A90" s="404" t="s">
        <v>234</v>
      </c>
      <c r="B90" s="404"/>
      <c r="C90" s="404"/>
      <c r="D90" s="404"/>
      <c r="E90" s="404"/>
      <c r="F90" s="404"/>
      <c r="G90" s="404"/>
      <c r="H90" s="1"/>
      <c r="I90" s="1"/>
      <c r="J90" s="1"/>
    </row>
    <row r="91" spans="1:10" ht="15" customHeight="1" x14ac:dyDescent="0.25">
      <c r="A91" s="13"/>
      <c r="B91" s="404" t="s">
        <v>225</v>
      </c>
      <c r="C91" s="404"/>
      <c r="D91" s="404"/>
      <c r="E91" s="404"/>
      <c r="F91" s="6"/>
      <c r="G91" s="6"/>
      <c r="H91" s="1"/>
      <c r="I91" s="1"/>
      <c r="J91" s="1"/>
    </row>
    <row r="92" spans="1:10" ht="15" customHeight="1" x14ac:dyDescent="0.25">
      <c r="A92" s="13"/>
      <c r="B92" s="77"/>
      <c r="C92" s="77"/>
      <c r="D92" s="77"/>
      <c r="E92" s="77"/>
      <c r="F92" s="6"/>
      <c r="G92" s="6"/>
      <c r="H92" s="1"/>
      <c r="I92" s="1"/>
      <c r="J92" s="1"/>
    </row>
    <row r="93" spans="1:10" ht="36" customHeight="1" x14ac:dyDescent="0.25">
      <c r="A93" s="15" t="s">
        <v>41</v>
      </c>
      <c r="B93" s="388" t="s">
        <v>271</v>
      </c>
      <c r="C93" s="388"/>
      <c r="D93" s="388"/>
      <c r="E93" s="388"/>
      <c r="F93" s="388"/>
      <c r="G93" s="388"/>
      <c r="H93" s="1"/>
      <c r="I93" s="1"/>
      <c r="J93" s="1"/>
    </row>
    <row r="94" spans="1:10" ht="19.899999999999999" customHeight="1" x14ac:dyDescent="0.25">
      <c r="A94" s="13" t="s">
        <v>42</v>
      </c>
      <c r="B94" s="386" t="s">
        <v>284</v>
      </c>
      <c r="C94" s="386"/>
      <c r="D94" s="386"/>
      <c r="E94" s="79"/>
      <c r="F94" s="79"/>
      <c r="G94" s="79"/>
      <c r="H94" s="1"/>
      <c r="I94" s="1"/>
      <c r="J94" s="1"/>
    </row>
    <row r="95" spans="1:10" ht="130.9" customHeight="1" x14ac:dyDescent="0.25">
      <c r="A95" s="13" t="s">
        <v>0</v>
      </c>
      <c r="B95" s="388" t="s">
        <v>333</v>
      </c>
      <c r="C95" s="388"/>
      <c r="D95" s="388"/>
      <c r="E95" s="388"/>
      <c r="F95" s="388"/>
      <c r="G95" s="388"/>
      <c r="H95" s="1"/>
      <c r="I95" s="1"/>
      <c r="J95" s="1"/>
    </row>
    <row r="96" spans="1:10" ht="21.6" customHeight="1" x14ac:dyDescent="0.25">
      <c r="A96" s="44" t="s">
        <v>43</v>
      </c>
      <c r="B96" s="79"/>
      <c r="C96" s="44"/>
      <c r="D96" s="44"/>
      <c r="E96" s="44"/>
      <c r="F96" s="44"/>
      <c r="G96" s="44"/>
      <c r="H96" s="1"/>
      <c r="I96" s="1"/>
      <c r="J96" s="1"/>
    </row>
    <row r="97" spans="1:10" ht="31.15" customHeight="1" x14ac:dyDescent="0.25">
      <c r="A97" s="13" t="s">
        <v>1</v>
      </c>
      <c r="B97" s="386" t="s">
        <v>104</v>
      </c>
      <c r="C97" s="386"/>
      <c r="D97" s="386"/>
      <c r="E97" s="44"/>
      <c r="F97" s="44"/>
      <c r="G97" s="44"/>
      <c r="H97" s="1"/>
      <c r="I97" s="1"/>
      <c r="J97" s="1"/>
    </row>
    <row r="98" spans="1:10" ht="21" customHeight="1" x14ac:dyDescent="0.25">
      <c r="A98" s="13" t="s">
        <v>44</v>
      </c>
      <c r="B98" s="388" t="s">
        <v>263</v>
      </c>
      <c r="C98" s="388"/>
      <c r="D98" s="388"/>
      <c r="E98" s="388"/>
      <c r="F98" s="388"/>
      <c r="G98" s="388"/>
      <c r="H98" s="1"/>
      <c r="I98" s="1"/>
      <c r="J98" s="1"/>
    </row>
    <row r="99" spans="1:10" ht="21" customHeight="1" x14ac:dyDescent="0.25">
      <c r="A99" s="13" t="s">
        <v>45</v>
      </c>
      <c r="B99" s="386" t="s">
        <v>54</v>
      </c>
      <c r="C99" s="386"/>
      <c r="D99" s="44"/>
      <c r="E99" s="44"/>
      <c r="F99" s="44"/>
      <c r="G99" s="44"/>
      <c r="H99" s="1"/>
      <c r="I99" s="1"/>
      <c r="J99" s="1"/>
    </row>
    <row r="100" spans="1:10" ht="24" customHeight="1" x14ac:dyDescent="0.25">
      <c r="A100" s="13" t="s">
        <v>55</v>
      </c>
      <c r="B100" s="79" t="s">
        <v>115</v>
      </c>
      <c r="C100" s="44"/>
      <c r="D100" s="44"/>
      <c r="E100" s="44"/>
      <c r="F100" s="44"/>
      <c r="G100" s="44"/>
      <c r="H100" s="1"/>
      <c r="I100" s="1"/>
      <c r="J100" s="1"/>
    </row>
    <row r="101" spans="1:10" ht="22.15" customHeight="1" x14ac:dyDescent="0.25">
      <c r="A101" s="13" t="s">
        <v>46</v>
      </c>
      <c r="B101" s="388" t="s">
        <v>264</v>
      </c>
      <c r="C101" s="388"/>
      <c r="D101" s="388"/>
      <c r="E101" s="388"/>
      <c r="F101" s="388"/>
      <c r="G101" s="388"/>
      <c r="H101" s="1"/>
      <c r="I101" s="1"/>
      <c r="J101" s="1"/>
    </row>
    <row r="102" spans="1:10" ht="45" customHeight="1" x14ac:dyDescent="0.25">
      <c r="A102" s="13" t="s">
        <v>118</v>
      </c>
      <c r="B102" s="398" t="s">
        <v>286</v>
      </c>
      <c r="C102" s="398"/>
      <c r="D102" s="398"/>
      <c r="E102" s="398"/>
      <c r="F102" s="398"/>
      <c r="G102" s="398"/>
      <c r="H102" s="1"/>
      <c r="I102" s="1"/>
      <c r="J102" s="1"/>
    </row>
    <row r="103" spans="1:10" ht="31.15" customHeight="1" x14ac:dyDescent="0.25">
      <c r="A103" s="13" t="s">
        <v>47</v>
      </c>
      <c r="B103" s="388" t="s">
        <v>264</v>
      </c>
      <c r="C103" s="388"/>
      <c r="D103" s="388"/>
      <c r="E103" s="388"/>
      <c r="F103" s="388"/>
      <c r="G103" s="388"/>
      <c r="H103" s="1"/>
      <c r="I103" s="1"/>
      <c r="J103" s="1"/>
    </row>
    <row r="104" spans="1:10" ht="10.15" customHeight="1" x14ac:dyDescent="0.25">
      <c r="A104" s="78"/>
      <c r="B104" s="79"/>
      <c r="C104" s="44"/>
      <c r="D104" s="44"/>
      <c r="E104" s="44"/>
      <c r="F104" s="44"/>
      <c r="G104" s="44"/>
      <c r="H104" s="1"/>
      <c r="I104" s="1"/>
      <c r="J104" s="1"/>
    </row>
    <row r="105" spans="1:10" ht="13.15" customHeight="1" x14ac:dyDescent="0.25">
      <c r="A105" s="399" t="s">
        <v>48</v>
      </c>
      <c r="B105" s="399"/>
      <c r="C105" s="399"/>
      <c r="D105" s="399"/>
      <c r="E105" s="399"/>
      <c r="F105" s="399"/>
      <c r="G105" s="399"/>
      <c r="H105" s="1"/>
      <c r="I105" s="1"/>
      <c r="J105" s="1"/>
    </row>
    <row r="106" spans="1:10" ht="9" customHeight="1" x14ac:dyDescent="0.25">
      <c r="A106" s="78"/>
      <c r="B106" s="79"/>
      <c r="C106" s="44"/>
      <c r="D106" s="44"/>
      <c r="E106" s="44"/>
      <c r="F106" s="44"/>
      <c r="G106" s="44"/>
      <c r="H106" s="1"/>
      <c r="I106" s="1"/>
      <c r="J106" s="1"/>
    </row>
    <row r="107" spans="1:10" ht="28.9" customHeight="1" x14ac:dyDescent="0.25">
      <c r="A107" s="391" t="s">
        <v>49</v>
      </c>
      <c r="B107" s="391" t="s">
        <v>11</v>
      </c>
      <c r="C107" s="81" t="s">
        <v>50</v>
      </c>
      <c r="D107" s="81" t="s">
        <v>15</v>
      </c>
      <c r="E107" s="393" t="s">
        <v>51</v>
      </c>
      <c r="F107" s="394"/>
      <c r="G107" s="395"/>
      <c r="H107" s="1"/>
      <c r="I107" s="1"/>
      <c r="J107" s="1"/>
    </row>
    <row r="108" spans="1:10" ht="15" customHeight="1" x14ac:dyDescent="0.25">
      <c r="A108" s="392"/>
      <c r="B108" s="392"/>
      <c r="C108" s="81" t="s">
        <v>9</v>
      </c>
      <c r="D108" s="81" t="s">
        <v>16</v>
      </c>
      <c r="E108" s="81" t="s">
        <v>120</v>
      </c>
      <c r="F108" s="81" t="s">
        <v>133</v>
      </c>
      <c r="G108" s="81" t="s">
        <v>226</v>
      </c>
      <c r="H108" s="1"/>
      <c r="I108" s="1"/>
      <c r="J108" s="1"/>
    </row>
    <row r="109" spans="1:10" ht="33.6" customHeight="1" x14ac:dyDescent="0.25">
      <c r="A109" s="7" t="s">
        <v>7</v>
      </c>
      <c r="B109" s="4" t="s">
        <v>52</v>
      </c>
      <c r="C109" s="10"/>
      <c r="D109" s="47"/>
      <c r="E109" s="47">
        <v>1539008</v>
      </c>
      <c r="F109" s="47"/>
      <c r="G109" s="47"/>
      <c r="H109" s="1"/>
      <c r="I109" s="1"/>
      <c r="J109" s="1"/>
    </row>
    <row r="110" spans="1:10" ht="22.15" customHeight="1" x14ac:dyDescent="0.25">
      <c r="A110" s="12" t="s">
        <v>8</v>
      </c>
      <c r="B110" s="4" t="s">
        <v>52</v>
      </c>
      <c r="C110" s="10"/>
      <c r="D110" s="10"/>
      <c r="E110" s="47">
        <v>467613</v>
      </c>
      <c r="F110" s="10"/>
      <c r="G110" s="10"/>
      <c r="H110" s="1"/>
      <c r="I110" s="1"/>
      <c r="J110" s="1"/>
    </row>
    <row r="111" spans="1:10" ht="24.6" customHeight="1" x14ac:dyDescent="0.25">
      <c r="A111" s="11" t="s">
        <v>53</v>
      </c>
      <c r="B111" s="81" t="s">
        <v>52</v>
      </c>
      <c r="C111" s="9">
        <f t="shared" ref="C111:G111" si="1">C109+C110</f>
        <v>0</v>
      </c>
      <c r="D111" s="9">
        <f t="shared" si="1"/>
        <v>0</v>
      </c>
      <c r="E111" s="9">
        <f t="shared" si="1"/>
        <v>2006621</v>
      </c>
      <c r="F111" s="9">
        <f t="shared" si="1"/>
        <v>0</v>
      </c>
      <c r="G111" s="9">
        <f t="shared" si="1"/>
        <v>0</v>
      </c>
      <c r="H111" s="1"/>
      <c r="I111" s="1"/>
      <c r="J111" s="1"/>
    </row>
    <row r="112" spans="1:10" ht="15.6" customHeight="1" x14ac:dyDescent="0.25">
      <c r="A112" s="16"/>
      <c r="B112" s="38"/>
      <c r="C112" s="83"/>
      <c r="D112" s="83"/>
      <c r="E112" s="83"/>
      <c r="F112" s="83"/>
      <c r="G112" s="83"/>
      <c r="H112" s="1"/>
      <c r="I112" s="1"/>
      <c r="J112" s="1"/>
    </row>
    <row r="113" spans="1:10" ht="29.45" customHeight="1" x14ac:dyDescent="0.25">
      <c r="A113" s="16" t="s">
        <v>57</v>
      </c>
      <c r="B113" s="387" t="s">
        <v>70</v>
      </c>
      <c r="C113" s="387"/>
      <c r="D113" s="387"/>
      <c r="E113" s="387"/>
      <c r="F113" s="387"/>
      <c r="G113" s="387"/>
      <c r="H113" s="1"/>
      <c r="I113" s="1"/>
      <c r="J113" s="1"/>
    </row>
    <row r="114" spans="1:10" ht="13.9" customHeight="1" x14ac:dyDescent="0.25">
      <c r="A114" s="16" t="s">
        <v>58</v>
      </c>
      <c r="B114" s="386"/>
      <c r="C114" s="386"/>
      <c r="D114" s="386"/>
      <c r="E114" s="83"/>
      <c r="F114" s="83"/>
      <c r="G114" s="83"/>
      <c r="H114" s="1"/>
      <c r="I114" s="1"/>
      <c r="J114" s="1"/>
    </row>
    <row r="115" spans="1:10" ht="15" customHeight="1" x14ac:dyDescent="0.25">
      <c r="A115" s="16" t="s">
        <v>44</v>
      </c>
      <c r="B115" s="388" t="s">
        <v>263</v>
      </c>
      <c r="C115" s="388"/>
      <c r="D115" s="388"/>
      <c r="E115" s="388"/>
      <c r="F115" s="388"/>
      <c r="G115" s="388"/>
      <c r="H115" s="1"/>
      <c r="I115" s="1"/>
      <c r="J115" s="1"/>
    </row>
    <row r="116" spans="1:10" x14ac:dyDescent="0.25">
      <c r="A116" s="16" t="s">
        <v>55</v>
      </c>
      <c r="B116" s="79" t="s">
        <v>115</v>
      </c>
      <c r="C116" s="83"/>
      <c r="D116" s="83"/>
      <c r="E116" s="83"/>
      <c r="F116" s="83"/>
      <c r="G116" s="83"/>
      <c r="H116" s="1"/>
      <c r="I116" s="1"/>
      <c r="J116" s="1"/>
    </row>
    <row r="117" spans="1:10" ht="31.9" customHeight="1" x14ac:dyDescent="0.25">
      <c r="A117" s="13" t="s">
        <v>59</v>
      </c>
      <c r="B117" s="388" t="s">
        <v>264</v>
      </c>
      <c r="C117" s="388"/>
      <c r="D117" s="388"/>
      <c r="E117" s="388"/>
      <c r="F117" s="388"/>
      <c r="G117" s="388"/>
      <c r="H117" s="1"/>
      <c r="I117" s="1"/>
      <c r="J117" s="1"/>
    </row>
    <row r="118" spans="1:10" ht="11.45" customHeight="1" x14ac:dyDescent="0.25">
      <c r="A118" s="13"/>
      <c r="B118" s="78"/>
      <c r="C118" s="78"/>
      <c r="D118" s="78"/>
      <c r="E118" s="78"/>
      <c r="F118" s="78"/>
      <c r="G118" s="78"/>
      <c r="H118" s="1"/>
      <c r="I118" s="1"/>
      <c r="J118" s="1"/>
    </row>
    <row r="119" spans="1:10" ht="14.45" customHeight="1" x14ac:dyDescent="0.25">
      <c r="A119" s="389" t="s">
        <v>12</v>
      </c>
      <c r="B119" s="389"/>
      <c r="C119" s="389"/>
      <c r="D119" s="389"/>
      <c r="E119" s="389"/>
      <c r="F119" s="389"/>
      <c r="G119" s="389"/>
      <c r="H119" s="1"/>
      <c r="I119" s="1"/>
      <c r="J119" s="1"/>
    </row>
    <row r="120" spans="1:10" ht="19.899999999999999" customHeight="1" x14ac:dyDescent="0.25">
      <c r="A120" s="391" t="s">
        <v>12</v>
      </c>
      <c r="B120" s="391" t="s">
        <v>11</v>
      </c>
      <c r="C120" s="81" t="s">
        <v>50</v>
      </c>
      <c r="D120" s="81" t="s">
        <v>15</v>
      </c>
      <c r="E120" s="393" t="s">
        <v>51</v>
      </c>
      <c r="F120" s="394"/>
      <c r="G120" s="395"/>
      <c r="H120" s="1"/>
      <c r="I120" s="1"/>
      <c r="J120" s="1"/>
    </row>
    <row r="121" spans="1:10" ht="18.600000000000001" customHeight="1" x14ac:dyDescent="0.25">
      <c r="A121" s="392"/>
      <c r="B121" s="392"/>
      <c r="C121" s="81" t="s">
        <v>9</v>
      </c>
      <c r="D121" s="81" t="s">
        <v>16</v>
      </c>
      <c r="E121" s="81" t="s">
        <v>120</v>
      </c>
      <c r="F121" s="81" t="s">
        <v>133</v>
      </c>
      <c r="G121" s="81" t="s">
        <v>226</v>
      </c>
      <c r="H121" s="1"/>
      <c r="I121" s="1"/>
      <c r="J121" s="1"/>
    </row>
    <row r="122" spans="1:10" ht="46.9" customHeight="1" x14ac:dyDescent="0.25">
      <c r="A122" s="20" t="s">
        <v>257</v>
      </c>
      <c r="B122" s="4" t="s">
        <v>52</v>
      </c>
      <c r="C122" s="10"/>
      <c r="D122" s="10"/>
      <c r="E122" s="10">
        <v>123778</v>
      </c>
      <c r="F122" s="10"/>
      <c r="G122" s="10"/>
      <c r="H122" s="1"/>
      <c r="I122" s="1"/>
      <c r="J122" s="1"/>
    </row>
    <row r="123" spans="1:10" ht="46.9" customHeight="1" x14ac:dyDescent="0.25">
      <c r="A123" s="20" t="s">
        <v>258</v>
      </c>
      <c r="B123" s="4" t="s">
        <v>52</v>
      </c>
      <c r="C123" s="10"/>
      <c r="D123" s="10"/>
      <c r="E123" s="10">
        <v>190034</v>
      </c>
      <c r="F123" s="10"/>
      <c r="G123" s="10"/>
      <c r="H123" s="1"/>
      <c r="I123" s="1"/>
      <c r="J123" s="1"/>
    </row>
    <row r="124" spans="1:10" s="85" customFormat="1" ht="46.9" customHeight="1" x14ac:dyDescent="0.25">
      <c r="A124" s="20" t="s">
        <v>259</v>
      </c>
      <c r="B124" s="4" t="s">
        <v>52</v>
      </c>
      <c r="C124" s="10"/>
      <c r="D124" s="10"/>
      <c r="E124" s="10">
        <v>229739</v>
      </c>
      <c r="F124" s="10"/>
      <c r="G124" s="10"/>
      <c r="H124" s="1"/>
      <c r="I124" s="1"/>
      <c r="J124" s="1"/>
    </row>
    <row r="125" spans="1:10" s="85" customFormat="1" ht="46.9" customHeight="1" x14ac:dyDescent="0.25">
      <c r="A125" s="20" t="s">
        <v>294</v>
      </c>
      <c r="B125" s="4" t="s">
        <v>52</v>
      </c>
      <c r="C125" s="10"/>
      <c r="D125" s="10"/>
      <c r="E125" s="10">
        <v>479749</v>
      </c>
      <c r="F125" s="10"/>
      <c r="G125" s="10"/>
      <c r="H125" s="1"/>
      <c r="I125" s="1"/>
      <c r="J125" s="1"/>
    </row>
    <row r="126" spans="1:10" s="85" customFormat="1" ht="46.9" customHeight="1" x14ac:dyDescent="0.25">
      <c r="A126" s="20" t="s">
        <v>295</v>
      </c>
      <c r="B126" s="4" t="s">
        <v>52</v>
      </c>
      <c r="C126" s="10"/>
      <c r="D126" s="10"/>
      <c r="E126" s="10">
        <v>74518</v>
      </c>
      <c r="F126" s="10"/>
      <c r="G126" s="10"/>
      <c r="H126" s="1"/>
      <c r="I126" s="1"/>
      <c r="J126" s="1"/>
    </row>
    <row r="127" spans="1:10" s="85" customFormat="1" ht="46.9" customHeight="1" x14ac:dyDescent="0.25">
      <c r="A127" s="20" t="s">
        <v>296</v>
      </c>
      <c r="B127" s="4" t="s">
        <v>52</v>
      </c>
      <c r="C127" s="10"/>
      <c r="D127" s="10"/>
      <c r="E127" s="10">
        <v>117891</v>
      </c>
      <c r="F127" s="10"/>
      <c r="G127" s="10"/>
      <c r="H127" s="1"/>
      <c r="I127" s="1"/>
      <c r="J127" s="1"/>
    </row>
    <row r="128" spans="1:10" s="85" customFormat="1" ht="46.9" customHeight="1" x14ac:dyDescent="0.25">
      <c r="A128" s="20" t="s">
        <v>297</v>
      </c>
      <c r="B128" s="4" t="s">
        <v>52</v>
      </c>
      <c r="C128" s="10"/>
      <c r="D128" s="10"/>
      <c r="E128" s="10">
        <v>88461</v>
      </c>
      <c r="F128" s="10"/>
      <c r="G128" s="10"/>
      <c r="H128" s="1"/>
      <c r="I128" s="1"/>
      <c r="J128" s="1"/>
    </row>
    <row r="129" spans="1:10" s="85" customFormat="1" ht="46.9" customHeight="1" x14ac:dyDescent="0.25">
      <c r="A129" s="20" t="s">
        <v>298</v>
      </c>
      <c r="B129" s="4" t="s">
        <v>52</v>
      </c>
      <c r="C129" s="10"/>
      <c r="D129" s="10"/>
      <c r="E129" s="10">
        <v>140148</v>
      </c>
      <c r="F129" s="10"/>
      <c r="G129" s="10"/>
      <c r="H129" s="1"/>
      <c r="I129" s="1"/>
      <c r="J129" s="1"/>
    </row>
    <row r="130" spans="1:10" s="85" customFormat="1" ht="46.9" customHeight="1" x14ac:dyDescent="0.25">
      <c r="A130" s="20" t="s">
        <v>299</v>
      </c>
      <c r="B130" s="4" t="s">
        <v>52</v>
      </c>
      <c r="C130" s="10"/>
      <c r="D130" s="10"/>
      <c r="E130" s="10">
        <v>65580</v>
      </c>
      <c r="F130" s="10"/>
      <c r="G130" s="10"/>
      <c r="H130" s="1"/>
      <c r="I130" s="1"/>
      <c r="J130" s="1"/>
    </row>
    <row r="131" spans="1:10" ht="47.45" customHeight="1" x14ac:dyDescent="0.25">
      <c r="A131" s="7" t="s">
        <v>300</v>
      </c>
      <c r="B131" s="4" t="s">
        <v>52</v>
      </c>
      <c r="C131" s="10"/>
      <c r="D131" s="10"/>
      <c r="E131" s="10">
        <v>29110</v>
      </c>
      <c r="F131" s="10"/>
      <c r="G131" s="10"/>
      <c r="H131" s="1"/>
      <c r="I131" s="1"/>
      <c r="J131" s="1"/>
    </row>
    <row r="132" spans="1:10" ht="16.899999999999999" customHeight="1" x14ac:dyDescent="0.25">
      <c r="A132" s="34"/>
      <c r="B132" s="35"/>
      <c r="C132" s="35"/>
      <c r="D132" s="35"/>
      <c r="E132" s="35"/>
      <c r="F132" s="35"/>
      <c r="G132" s="35"/>
      <c r="H132" s="1"/>
      <c r="I132" s="1"/>
      <c r="J132" s="1"/>
    </row>
    <row r="133" spans="1:10" x14ac:dyDescent="0.25">
      <c r="A133" s="399" t="s">
        <v>102</v>
      </c>
      <c r="B133" s="399"/>
      <c r="C133" s="399"/>
      <c r="D133" s="399"/>
      <c r="E133" s="399"/>
      <c r="F133" s="399"/>
      <c r="G133" s="399"/>
      <c r="H133" s="1"/>
      <c r="I133" s="1"/>
      <c r="J133" s="1"/>
    </row>
    <row r="134" spans="1:10" ht="21" customHeight="1" x14ac:dyDescent="0.25">
      <c r="A134" s="391" t="s">
        <v>60</v>
      </c>
      <c r="B134" s="391" t="s">
        <v>11</v>
      </c>
      <c r="C134" s="81" t="s">
        <v>50</v>
      </c>
      <c r="D134" s="81" t="s">
        <v>15</v>
      </c>
      <c r="E134" s="393" t="s">
        <v>51</v>
      </c>
      <c r="F134" s="394"/>
      <c r="G134" s="395"/>
      <c r="H134" s="1"/>
      <c r="I134" s="1"/>
      <c r="J134" s="1"/>
    </row>
    <row r="135" spans="1:10" ht="18.600000000000001" customHeight="1" x14ac:dyDescent="0.25">
      <c r="A135" s="392"/>
      <c r="B135" s="392"/>
      <c r="C135" s="81" t="s">
        <v>9</v>
      </c>
      <c r="D135" s="81" t="s">
        <v>16</v>
      </c>
      <c r="E135" s="81" t="s">
        <v>120</v>
      </c>
      <c r="F135" s="81" t="s">
        <v>133</v>
      </c>
      <c r="G135" s="81" t="s">
        <v>226</v>
      </c>
      <c r="H135" s="1"/>
      <c r="I135" s="1"/>
      <c r="J135" s="1"/>
    </row>
    <row r="136" spans="1:10" ht="31.15" customHeight="1" x14ac:dyDescent="0.25">
      <c r="A136" s="11" t="s">
        <v>61</v>
      </c>
      <c r="B136" s="81" t="s">
        <v>52</v>
      </c>
      <c r="C136" s="46"/>
      <c r="D136" s="46"/>
      <c r="E136" s="46">
        <f>E122+E123+E124+E125+E126+E127+E128+E129+E130+E131</f>
        <v>1539008</v>
      </c>
      <c r="F136" s="46"/>
      <c r="G136" s="46"/>
    </row>
    <row r="137" spans="1:10" x14ac:dyDescent="0.25">
      <c r="A137" s="16"/>
      <c r="B137" s="38"/>
      <c r="C137" s="83"/>
      <c r="D137" s="83"/>
      <c r="E137" s="83"/>
      <c r="F137" s="83"/>
      <c r="G137" s="83"/>
    </row>
    <row r="138" spans="1:10" ht="33.6" customHeight="1" x14ac:dyDescent="0.25">
      <c r="A138" s="16" t="s">
        <v>57</v>
      </c>
      <c r="B138" s="387" t="s">
        <v>56</v>
      </c>
      <c r="C138" s="387"/>
      <c r="D138" s="387"/>
      <c r="E138" s="387"/>
      <c r="F138" s="387"/>
      <c r="G138" s="387"/>
      <c r="H138" s="1"/>
      <c r="I138" s="1"/>
      <c r="J138" s="1"/>
    </row>
    <row r="139" spans="1:10" ht="21.6" customHeight="1" x14ac:dyDescent="0.25">
      <c r="A139" s="16" t="s">
        <v>58</v>
      </c>
      <c r="B139" s="386"/>
      <c r="C139" s="386"/>
      <c r="D139" s="386"/>
      <c r="E139" s="83"/>
      <c r="F139" s="83"/>
      <c r="G139" s="83"/>
      <c r="H139" s="1"/>
      <c r="I139" s="1"/>
      <c r="J139" s="1"/>
    </row>
    <row r="140" spans="1:10" ht="22.15" customHeight="1" x14ac:dyDescent="0.25">
      <c r="A140" s="16" t="s">
        <v>44</v>
      </c>
      <c r="B140" s="388" t="s">
        <v>263</v>
      </c>
      <c r="C140" s="388"/>
      <c r="D140" s="388"/>
      <c r="E140" s="388"/>
      <c r="F140" s="388"/>
      <c r="G140" s="388"/>
      <c r="H140" s="1"/>
      <c r="I140" s="1"/>
      <c r="J140" s="1"/>
    </row>
    <row r="141" spans="1:10" ht="19.899999999999999" customHeight="1" x14ac:dyDescent="0.25">
      <c r="A141" s="16" t="s">
        <v>55</v>
      </c>
      <c r="B141" s="79" t="s">
        <v>115</v>
      </c>
      <c r="C141" s="83"/>
      <c r="D141" s="83"/>
      <c r="E141" s="83"/>
      <c r="F141" s="83"/>
      <c r="G141" s="83"/>
      <c r="H141" s="1"/>
      <c r="I141" s="1"/>
      <c r="J141" s="1"/>
    </row>
    <row r="142" spans="1:10" ht="31.9" customHeight="1" x14ac:dyDescent="0.25">
      <c r="A142" s="13" t="s">
        <v>59</v>
      </c>
      <c r="B142" s="388" t="s">
        <v>264</v>
      </c>
      <c r="C142" s="388"/>
      <c r="D142" s="388"/>
      <c r="E142" s="388"/>
      <c r="F142" s="388"/>
      <c r="G142" s="388"/>
      <c r="H142" s="1"/>
      <c r="I142" s="1"/>
      <c r="J142" s="1"/>
    </row>
    <row r="143" spans="1:10" ht="11.45" customHeight="1" x14ac:dyDescent="0.25">
      <c r="A143" s="13"/>
      <c r="B143" s="78"/>
      <c r="C143" s="78"/>
      <c r="D143" s="78"/>
      <c r="E143" s="78"/>
      <c r="F143" s="78"/>
      <c r="G143" s="78"/>
      <c r="H143" s="1"/>
      <c r="I143" s="1"/>
      <c r="J143" s="1"/>
    </row>
    <row r="144" spans="1:10" ht="18.600000000000001" customHeight="1" x14ac:dyDescent="0.25">
      <c r="A144" s="389" t="s">
        <v>12</v>
      </c>
      <c r="B144" s="389"/>
      <c r="C144" s="389"/>
      <c r="D144" s="389"/>
      <c r="E144" s="389"/>
      <c r="F144" s="389"/>
      <c r="G144" s="389"/>
      <c r="H144" s="1"/>
      <c r="I144" s="1"/>
      <c r="J144" s="1"/>
    </row>
    <row r="145" spans="1:10" ht="30.6" customHeight="1" x14ac:dyDescent="0.25">
      <c r="A145" s="391" t="s">
        <v>12</v>
      </c>
      <c r="B145" s="391" t="s">
        <v>11</v>
      </c>
      <c r="C145" s="81" t="s">
        <v>50</v>
      </c>
      <c r="D145" s="81" t="s">
        <v>15</v>
      </c>
      <c r="E145" s="393" t="s">
        <v>51</v>
      </c>
      <c r="F145" s="394"/>
      <c r="G145" s="395"/>
      <c r="H145" s="1"/>
      <c r="I145" s="1"/>
      <c r="J145" s="1"/>
    </row>
    <row r="146" spans="1:10" ht="27" customHeight="1" x14ac:dyDescent="0.25">
      <c r="A146" s="392"/>
      <c r="B146" s="392"/>
      <c r="C146" s="81" t="s">
        <v>9</v>
      </c>
      <c r="D146" s="81" t="s">
        <v>16</v>
      </c>
      <c r="E146" s="81" t="s">
        <v>120</v>
      </c>
      <c r="F146" s="81" t="s">
        <v>133</v>
      </c>
      <c r="G146" s="81" t="s">
        <v>226</v>
      </c>
      <c r="H146" s="1"/>
      <c r="I146" s="1"/>
      <c r="J146" s="1"/>
    </row>
    <row r="147" spans="1:10" ht="59.45" customHeight="1" x14ac:dyDescent="0.25">
      <c r="A147" s="7" t="s">
        <v>265</v>
      </c>
      <c r="B147" s="4" t="s">
        <v>52</v>
      </c>
      <c r="C147" s="10"/>
      <c r="D147" s="10"/>
      <c r="E147" s="10">
        <v>53048</v>
      </c>
      <c r="F147" s="10"/>
      <c r="G147" s="10"/>
      <c r="H147" s="1"/>
      <c r="I147" s="1"/>
      <c r="J147" s="1"/>
    </row>
    <row r="148" spans="1:10" ht="56.45" customHeight="1" x14ac:dyDescent="0.25">
      <c r="A148" s="7" t="s">
        <v>266</v>
      </c>
      <c r="B148" s="4" t="s">
        <v>52</v>
      </c>
      <c r="C148" s="10"/>
      <c r="D148" s="10"/>
      <c r="E148" s="10">
        <v>81443</v>
      </c>
      <c r="F148" s="10"/>
      <c r="G148" s="10"/>
      <c r="H148" s="1"/>
      <c r="I148" s="1"/>
      <c r="J148" s="1"/>
    </row>
    <row r="149" spans="1:10" s="85" customFormat="1" ht="51" x14ac:dyDescent="0.25">
      <c r="A149" s="7" t="s">
        <v>267</v>
      </c>
      <c r="B149" s="4" t="s">
        <v>52</v>
      </c>
      <c r="C149" s="10"/>
      <c r="D149" s="10"/>
      <c r="E149" s="10">
        <v>98460</v>
      </c>
      <c r="F149" s="10"/>
      <c r="G149" s="10"/>
      <c r="H149" s="1"/>
      <c r="I149" s="1"/>
      <c r="J149" s="1"/>
    </row>
    <row r="150" spans="1:10" s="85" customFormat="1" ht="42" customHeight="1" x14ac:dyDescent="0.25">
      <c r="A150" s="7" t="s">
        <v>295</v>
      </c>
      <c r="B150" s="4" t="s">
        <v>52</v>
      </c>
      <c r="C150" s="10"/>
      <c r="D150" s="10"/>
      <c r="E150" s="10">
        <v>31937</v>
      </c>
      <c r="F150" s="10"/>
      <c r="G150" s="10"/>
      <c r="H150" s="1"/>
      <c r="I150" s="1"/>
      <c r="J150" s="1"/>
    </row>
    <row r="151" spans="1:10" s="85" customFormat="1" ht="51" x14ac:dyDescent="0.25">
      <c r="A151" s="7" t="s">
        <v>296</v>
      </c>
      <c r="B151" s="4" t="s">
        <v>52</v>
      </c>
      <c r="C151" s="10"/>
      <c r="D151" s="10"/>
      <c r="E151" s="10">
        <v>51716</v>
      </c>
      <c r="F151" s="10"/>
      <c r="G151" s="10"/>
      <c r="H151" s="1"/>
      <c r="I151" s="1"/>
      <c r="J151" s="1"/>
    </row>
    <row r="152" spans="1:10" s="85" customFormat="1" ht="76.5" x14ac:dyDescent="0.25">
      <c r="A152" s="7" t="s">
        <v>297</v>
      </c>
      <c r="B152" s="4" t="s">
        <v>52</v>
      </c>
      <c r="C152" s="10"/>
      <c r="D152" s="10"/>
      <c r="E152" s="10">
        <v>37911</v>
      </c>
      <c r="F152" s="10"/>
      <c r="G152" s="10"/>
      <c r="H152" s="1"/>
      <c r="I152" s="1"/>
      <c r="J152" s="1"/>
    </row>
    <row r="153" spans="1:10" s="85" customFormat="1" ht="51" x14ac:dyDescent="0.25">
      <c r="A153" s="7" t="s">
        <v>298</v>
      </c>
      <c r="B153" s="4" t="s">
        <v>52</v>
      </c>
      <c r="C153" s="10"/>
      <c r="D153" s="10"/>
      <c r="E153" s="10">
        <v>70684</v>
      </c>
      <c r="F153" s="10"/>
      <c r="G153" s="10"/>
      <c r="H153" s="1"/>
      <c r="I153" s="1"/>
      <c r="J153" s="1"/>
    </row>
    <row r="154" spans="1:10" s="85" customFormat="1" ht="51" x14ac:dyDescent="0.25">
      <c r="A154" s="7" t="s">
        <v>299</v>
      </c>
      <c r="B154" s="4" t="s">
        <v>52</v>
      </c>
      <c r="C154" s="10"/>
      <c r="D154" s="10"/>
      <c r="E154" s="10">
        <v>29374</v>
      </c>
      <c r="F154" s="10"/>
      <c r="G154" s="10"/>
      <c r="H154" s="1"/>
      <c r="I154" s="1"/>
      <c r="J154" s="1"/>
    </row>
    <row r="155" spans="1:10" s="85" customFormat="1" ht="42" customHeight="1" x14ac:dyDescent="0.25">
      <c r="A155" s="7" t="s">
        <v>300</v>
      </c>
      <c r="B155" s="4" t="s">
        <v>52</v>
      </c>
      <c r="C155" s="10"/>
      <c r="D155" s="10"/>
      <c r="E155" s="10">
        <v>13040</v>
      </c>
      <c r="F155" s="10"/>
      <c r="G155" s="10"/>
      <c r="H155" s="1"/>
      <c r="I155" s="1"/>
      <c r="J155" s="1"/>
    </row>
    <row r="156" spans="1:10" s="85" customFormat="1" ht="42" hidden="1" customHeight="1" x14ac:dyDescent="0.25">
      <c r="A156" s="7"/>
      <c r="B156" s="4"/>
      <c r="C156" s="10"/>
      <c r="D156" s="10"/>
      <c r="E156" s="10"/>
      <c r="F156" s="10"/>
      <c r="G156" s="10"/>
      <c r="H156" s="1"/>
      <c r="I156" s="1"/>
      <c r="J156" s="1"/>
    </row>
    <row r="157" spans="1:10" s="85" customFormat="1" ht="42" hidden="1" customHeight="1" x14ac:dyDescent="0.25">
      <c r="A157" s="7"/>
      <c r="B157" s="4"/>
      <c r="C157" s="10"/>
      <c r="D157" s="10"/>
      <c r="E157" s="10"/>
      <c r="F157" s="10"/>
      <c r="G157" s="10"/>
      <c r="H157" s="1"/>
      <c r="I157" s="1"/>
      <c r="J157" s="1"/>
    </row>
    <row r="158" spans="1:10" s="85" customFormat="1" ht="42" hidden="1" customHeight="1" x14ac:dyDescent="0.25">
      <c r="A158" s="7"/>
      <c r="B158" s="4"/>
      <c r="C158" s="10"/>
      <c r="D158" s="10"/>
      <c r="E158" s="10"/>
      <c r="F158" s="10"/>
      <c r="G158" s="10"/>
      <c r="H158" s="1"/>
      <c r="I158" s="1"/>
      <c r="J158" s="1"/>
    </row>
    <row r="159" spans="1:10" ht="42" hidden="1" customHeight="1" x14ac:dyDescent="0.25">
      <c r="A159" s="7"/>
      <c r="B159" s="4"/>
      <c r="C159" s="10"/>
      <c r="D159" s="10"/>
      <c r="E159" s="10"/>
      <c r="F159" s="10"/>
      <c r="G159" s="10"/>
      <c r="H159" s="1"/>
      <c r="I159" s="1"/>
      <c r="J159" s="1"/>
    </row>
    <row r="160" spans="1:10" ht="16.899999999999999" customHeight="1" x14ac:dyDescent="0.25">
      <c r="A160" s="34"/>
      <c r="B160" s="35"/>
      <c r="C160" s="35"/>
      <c r="D160" s="35"/>
      <c r="E160" s="35"/>
      <c r="F160" s="35"/>
      <c r="G160" s="35"/>
      <c r="H160" s="1"/>
      <c r="I160" s="1"/>
      <c r="J160" s="1"/>
    </row>
    <row r="161" spans="1:10" ht="19.149999999999999" customHeight="1" x14ac:dyDescent="0.25">
      <c r="A161" s="399" t="s">
        <v>102</v>
      </c>
      <c r="B161" s="399"/>
      <c r="C161" s="399"/>
      <c r="D161" s="399"/>
      <c r="E161" s="399"/>
      <c r="F161" s="399"/>
      <c r="G161" s="399"/>
      <c r="H161" s="1"/>
      <c r="I161" s="1"/>
      <c r="J161" s="1"/>
    </row>
    <row r="162" spans="1:10" ht="18.75" customHeight="1" x14ac:dyDescent="0.25">
      <c r="A162" s="391" t="s">
        <v>60</v>
      </c>
      <c r="B162" s="391" t="s">
        <v>11</v>
      </c>
      <c r="C162" s="81" t="s">
        <v>50</v>
      </c>
      <c r="D162" s="81" t="s">
        <v>15</v>
      </c>
      <c r="E162" s="393" t="s">
        <v>51</v>
      </c>
      <c r="F162" s="394"/>
      <c r="G162" s="395"/>
      <c r="H162" s="1"/>
      <c r="I162" s="1"/>
      <c r="J162" s="1"/>
    </row>
    <row r="163" spans="1:10" ht="22.5" customHeight="1" x14ac:dyDescent="0.25">
      <c r="A163" s="392"/>
      <c r="B163" s="392"/>
      <c r="C163" s="81" t="s">
        <v>9</v>
      </c>
      <c r="D163" s="81" t="s">
        <v>16</v>
      </c>
      <c r="E163" s="81" t="s">
        <v>120</v>
      </c>
      <c r="F163" s="81" t="s">
        <v>133</v>
      </c>
      <c r="G163" s="81" t="s">
        <v>226</v>
      </c>
      <c r="H163" s="1"/>
      <c r="I163" s="1"/>
      <c r="J163" s="1"/>
    </row>
    <row r="164" spans="1:10" ht="25.15" customHeight="1" x14ac:dyDescent="0.25">
      <c r="A164" s="11" t="s">
        <v>61</v>
      </c>
      <c r="B164" s="81" t="s">
        <v>52</v>
      </c>
      <c r="C164" s="9">
        <f>SUM(C147:C159)</f>
        <v>0</v>
      </c>
      <c r="D164" s="9">
        <f>SUM(D147:D159)</f>
        <v>0</v>
      </c>
      <c r="E164" s="9">
        <f>SUM(E147:E159)</f>
        <v>467613</v>
      </c>
      <c r="F164" s="9">
        <f>SUM(F147:F159)</f>
        <v>0</v>
      </c>
      <c r="G164" s="9">
        <f>SUM(G147:G159)</f>
        <v>0</v>
      </c>
    </row>
  </sheetData>
  <mergeCells count="85">
    <mergeCell ref="A161:G161"/>
    <mergeCell ref="A162:A163"/>
    <mergeCell ref="B162:B163"/>
    <mergeCell ref="E162:G162"/>
    <mergeCell ref="B98:G98"/>
    <mergeCell ref="B140:G140"/>
    <mergeCell ref="B142:G142"/>
    <mergeCell ref="A144:G144"/>
    <mergeCell ref="A145:A146"/>
    <mergeCell ref="B145:B146"/>
    <mergeCell ref="E145:G145"/>
    <mergeCell ref="A133:G133"/>
    <mergeCell ref="A134:A135"/>
    <mergeCell ref="B134:B135"/>
    <mergeCell ref="E134:G134"/>
    <mergeCell ref="B138:G138"/>
    <mergeCell ref="B139:D139"/>
    <mergeCell ref="B115:G115"/>
    <mergeCell ref="B117:G117"/>
    <mergeCell ref="A119:G119"/>
    <mergeCell ref="A120:A121"/>
    <mergeCell ref="B120:B121"/>
    <mergeCell ref="E120:G120"/>
    <mergeCell ref="B114:D114"/>
    <mergeCell ref="B95:G95"/>
    <mergeCell ref="B97:D97"/>
    <mergeCell ref="B99:C99"/>
    <mergeCell ref="B101:G101"/>
    <mergeCell ref="B102:G102"/>
    <mergeCell ref="B103:G103"/>
    <mergeCell ref="A105:G105"/>
    <mergeCell ref="A107:A108"/>
    <mergeCell ref="B107:B108"/>
    <mergeCell ref="E107:G107"/>
    <mergeCell ref="B113:G113"/>
    <mergeCell ref="B94:D94"/>
    <mergeCell ref="A81:G81"/>
    <mergeCell ref="A82:A83"/>
    <mergeCell ref="B82:B83"/>
    <mergeCell ref="E82:G82"/>
    <mergeCell ref="F85:G85"/>
    <mergeCell ref="F86:G86"/>
    <mergeCell ref="F87:G87"/>
    <mergeCell ref="A89:G89"/>
    <mergeCell ref="A90:G90"/>
    <mergeCell ref="B91:E91"/>
    <mergeCell ref="B93:G93"/>
    <mergeCell ref="B65:G65"/>
    <mergeCell ref="B67:G67"/>
    <mergeCell ref="A69:G69"/>
    <mergeCell ref="A70:A71"/>
    <mergeCell ref="B70:B71"/>
    <mergeCell ref="E70:G70"/>
    <mergeCell ref="B64:D64"/>
    <mergeCell ref="B29:D29"/>
    <mergeCell ref="B30:D30"/>
    <mergeCell ref="B31:G31"/>
    <mergeCell ref="B33:G33"/>
    <mergeCell ref="A35:G35"/>
    <mergeCell ref="A36:A37"/>
    <mergeCell ref="B36:B37"/>
    <mergeCell ref="E36:G36"/>
    <mergeCell ref="A50:G50"/>
    <mergeCell ref="A51:A52"/>
    <mergeCell ref="B51:B52"/>
    <mergeCell ref="E51:G51"/>
    <mergeCell ref="B63:C63"/>
    <mergeCell ref="B18:G18"/>
    <mergeCell ref="B19:G19"/>
    <mergeCell ref="A21:G21"/>
    <mergeCell ref="A23:A24"/>
    <mergeCell ref="B23:B24"/>
    <mergeCell ref="E23:G23"/>
    <mergeCell ref="B17:G17"/>
    <mergeCell ref="F1:G1"/>
    <mergeCell ref="F2:G2"/>
    <mergeCell ref="F3:G3"/>
    <mergeCell ref="A5:G5"/>
    <mergeCell ref="A6:G6"/>
    <mergeCell ref="B7:E7"/>
    <mergeCell ref="B9:G9"/>
    <mergeCell ref="B10:E10"/>
    <mergeCell ref="B11:G11"/>
    <mergeCell ref="B13:D13"/>
    <mergeCell ref="B14:G1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orientation="landscape" r:id="rId1"/>
  <rowBreaks count="3" manualBreakCount="3">
    <brk id="27" max="6" man="1"/>
    <brk id="84" max="6" man="1"/>
    <brk id="111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197"/>
  <sheetViews>
    <sheetView view="pageBreakPreview" zoomScale="85" zoomScaleNormal="85" zoomScaleSheetLayoutView="85" workbookViewId="0">
      <selection activeCell="B30" sqref="B29:G30"/>
    </sheetView>
  </sheetViews>
  <sheetFormatPr defaultColWidth="9.140625" defaultRowHeight="12.75" x14ac:dyDescent="0.25"/>
  <cols>
    <col min="1" max="1" width="35.28515625" style="23" customWidth="1"/>
    <col min="2" max="2" width="20.28515625" style="23" customWidth="1"/>
    <col min="3" max="3" width="18.140625" style="23" customWidth="1"/>
    <col min="4" max="4" width="18.7109375" style="23" customWidth="1"/>
    <col min="5" max="5" width="16.140625" style="23" customWidth="1"/>
    <col min="6" max="6" width="15.5703125" style="23" customWidth="1"/>
    <col min="7" max="7" width="20.42578125" style="23" customWidth="1"/>
    <col min="8" max="16384" width="9.140625" style="23"/>
  </cols>
  <sheetData>
    <row r="1" spans="1:15" s="2" customFormat="1" ht="56.25" customHeight="1" x14ac:dyDescent="0.25">
      <c r="A1" s="5"/>
      <c r="B1" s="5"/>
      <c r="C1" s="5"/>
      <c r="D1" s="5"/>
      <c r="E1" s="5"/>
      <c r="F1" s="443" t="s">
        <v>241</v>
      </c>
      <c r="G1" s="443"/>
    </row>
    <row r="2" spans="1:15" ht="18" customHeight="1" x14ac:dyDescent="0.25">
      <c r="A2" s="404" t="s">
        <v>19</v>
      </c>
      <c r="B2" s="404"/>
      <c r="C2" s="404"/>
      <c r="D2" s="404"/>
      <c r="E2" s="404"/>
      <c r="F2" s="404"/>
      <c r="G2" s="404"/>
      <c r="H2" s="1"/>
      <c r="I2" s="1"/>
      <c r="J2" s="1"/>
      <c r="K2" s="1"/>
      <c r="L2" s="1"/>
      <c r="M2" s="1"/>
      <c r="N2" s="1"/>
      <c r="O2" s="1"/>
    </row>
    <row r="3" spans="1:15" ht="27.6" customHeight="1" x14ac:dyDescent="0.25">
      <c r="A3" s="399" t="s">
        <v>233</v>
      </c>
      <c r="B3" s="399"/>
      <c r="C3" s="399"/>
      <c r="D3" s="399"/>
      <c r="E3" s="399"/>
      <c r="F3" s="399"/>
      <c r="G3" s="399"/>
      <c r="H3" s="1"/>
      <c r="I3" s="1"/>
      <c r="J3" s="1"/>
    </row>
    <row r="4" spans="1:15" ht="16.899999999999999" customHeight="1" x14ac:dyDescent="0.25">
      <c r="A4" s="24"/>
      <c r="B4" s="404" t="s">
        <v>228</v>
      </c>
      <c r="C4" s="404"/>
      <c r="D4" s="404"/>
      <c r="E4" s="404"/>
      <c r="F4" s="6"/>
      <c r="G4" s="6"/>
      <c r="H4" s="3"/>
      <c r="I4" s="3"/>
      <c r="J4" s="1"/>
      <c r="K4" s="1"/>
      <c r="L4" s="1"/>
      <c r="M4" s="1"/>
      <c r="N4" s="1"/>
      <c r="O4" s="1"/>
    </row>
    <row r="5" spans="1:15" s="39" customFormat="1" ht="16.899999999999999" customHeight="1" x14ac:dyDescent="0.25">
      <c r="A5" s="24"/>
      <c r="B5" s="40"/>
      <c r="C5" s="40"/>
      <c r="D5" s="40"/>
      <c r="E5" s="40"/>
      <c r="F5" s="6"/>
      <c r="G5" s="6"/>
      <c r="H5" s="3"/>
      <c r="I5" s="3"/>
      <c r="J5" s="1"/>
      <c r="K5" s="1"/>
      <c r="L5" s="1"/>
      <c r="M5" s="1"/>
      <c r="N5" s="1"/>
      <c r="O5" s="1"/>
    </row>
    <row r="6" spans="1:15" ht="30" customHeight="1" x14ac:dyDescent="0.25">
      <c r="A6" s="15" t="s">
        <v>34</v>
      </c>
      <c r="B6" s="388" t="s">
        <v>108</v>
      </c>
      <c r="C6" s="388"/>
      <c r="D6" s="388"/>
      <c r="E6" s="388"/>
      <c r="F6" s="388"/>
      <c r="G6" s="388"/>
      <c r="H6" s="1"/>
      <c r="I6" s="1"/>
      <c r="J6" s="1"/>
    </row>
    <row r="7" spans="1:15" ht="21.6" customHeight="1" x14ac:dyDescent="0.25">
      <c r="A7" s="30" t="s">
        <v>33</v>
      </c>
      <c r="B7" s="386" t="s">
        <v>125</v>
      </c>
      <c r="C7" s="386"/>
      <c r="D7" s="386"/>
      <c r="E7" s="386"/>
      <c r="F7" s="386"/>
      <c r="G7" s="386"/>
      <c r="H7" s="1"/>
      <c r="I7" s="1"/>
      <c r="J7" s="1"/>
    </row>
    <row r="8" spans="1:15" ht="159.6" customHeight="1" x14ac:dyDescent="0.25">
      <c r="A8" s="15" t="s">
        <v>32</v>
      </c>
      <c r="B8" s="388" t="s">
        <v>243</v>
      </c>
      <c r="C8" s="388"/>
      <c r="D8" s="388"/>
      <c r="E8" s="388"/>
      <c r="F8" s="388"/>
      <c r="G8" s="388"/>
      <c r="H8" s="1"/>
      <c r="I8" s="1"/>
      <c r="J8" s="1"/>
    </row>
    <row r="9" spans="1:15" ht="15" customHeight="1" x14ac:dyDescent="0.25">
      <c r="A9" s="30" t="s">
        <v>22</v>
      </c>
      <c r="B9" s="29"/>
      <c r="C9" s="30"/>
      <c r="D9" s="30"/>
      <c r="E9" s="30"/>
      <c r="F9" s="30"/>
      <c r="G9" s="30"/>
      <c r="H9" s="1"/>
      <c r="I9" s="1"/>
      <c r="J9" s="1"/>
    </row>
    <row r="10" spans="1:15" ht="30" customHeight="1" x14ac:dyDescent="0.25">
      <c r="A10" s="13" t="s">
        <v>103</v>
      </c>
      <c r="B10" s="386" t="s">
        <v>93</v>
      </c>
      <c r="C10" s="386"/>
      <c r="D10" s="386"/>
      <c r="E10" s="386"/>
      <c r="F10" s="30"/>
      <c r="G10" s="30"/>
      <c r="H10" s="1"/>
      <c r="I10" s="1"/>
      <c r="J10" s="1"/>
    </row>
    <row r="11" spans="1:15" ht="17.45" customHeight="1" x14ac:dyDescent="0.25">
      <c r="A11" s="30" t="s">
        <v>37</v>
      </c>
      <c r="B11" s="386" t="s">
        <v>117</v>
      </c>
      <c r="C11" s="386"/>
      <c r="D11" s="386"/>
      <c r="E11" s="386"/>
      <c r="F11" s="386"/>
      <c r="G11" s="386"/>
      <c r="H11" s="1"/>
      <c r="I11" s="1"/>
      <c r="J11" s="1"/>
    </row>
    <row r="12" spans="1:15" ht="19.149999999999999" customHeight="1" x14ac:dyDescent="0.25">
      <c r="A12" s="30" t="s">
        <v>14</v>
      </c>
      <c r="B12" s="29" t="s">
        <v>3</v>
      </c>
      <c r="C12" s="30"/>
      <c r="D12" s="30"/>
      <c r="E12" s="30"/>
      <c r="F12" s="30"/>
      <c r="G12" s="30"/>
      <c r="H12" s="1"/>
      <c r="I12" s="1"/>
      <c r="J12" s="1"/>
    </row>
    <row r="13" spans="1:15" ht="16.149999999999999" customHeight="1" x14ac:dyDescent="0.25">
      <c r="A13" s="30" t="s">
        <v>20</v>
      </c>
      <c r="B13" s="29" t="s">
        <v>112</v>
      </c>
      <c r="C13" s="30"/>
      <c r="D13" s="30"/>
      <c r="E13" s="30"/>
      <c r="F13" s="30"/>
      <c r="G13" s="30"/>
      <c r="H13" s="1"/>
      <c r="I13" s="1"/>
      <c r="J13" s="1"/>
    </row>
    <row r="14" spans="1:15" ht="20.45" customHeight="1" x14ac:dyDescent="0.25">
      <c r="A14" s="30" t="s">
        <v>4</v>
      </c>
      <c r="B14" s="388" t="s">
        <v>64</v>
      </c>
      <c r="C14" s="388"/>
      <c r="D14" s="388"/>
      <c r="E14" s="388"/>
      <c r="F14" s="388"/>
      <c r="G14" s="388"/>
      <c r="H14" s="1"/>
      <c r="I14" s="1"/>
      <c r="J14" s="1"/>
    </row>
    <row r="15" spans="1:15" ht="35.450000000000003" customHeight="1" x14ac:dyDescent="0.25">
      <c r="A15" s="13" t="s">
        <v>107</v>
      </c>
      <c r="B15" s="388" t="s">
        <v>244</v>
      </c>
      <c r="C15" s="388"/>
      <c r="D15" s="388"/>
      <c r="E15" s="388"/>
      <c r="F15" s="388"/>
      <c r="G15" s="388"/>
      <c r="H15" s="1"/>
      <c r="I15" s="1"/>
      <c r="J15" s="1"/>
    </row>
    <row r="16" spans="1:15" ht="36" customHeight="1" x14ac:dyDescent="0.25">
      <c r="A16" s="13" t="s">
        <v>13</v>
      </c>
      <c r="B16" s="388" t="s">
        <v>242</v>
      </c>
      <c r="C16" s="388"/>
      <c r="D16" s="388"/>
      <c r="E16" s="388"/>
      <c r="F16" s="388"/>
      <c r="G16" s="388"/>
      <c r="H16" s="1"/>
      <c r="I16" s="1"/>
      <c r="J16" s="1"/>
    </row>
    <row r="17" spans="1:10" ht="10.15" customHeight="1" x14ac:dyDescent="0.25">
      <c r="A17" s="29"/>
      <c r="B17" s="29"/>
      <c r="C17" s="30"/>
      <c r="D17" s="30"/>
      <c r="E17" s="30"/>
      <c r="F17" s="30"/>
      <c r="G17" s="30"/>
      <c r="H17" s="1"/>
      <c r="I17" s="1"/>
      <c r="J17" s="1"/>
    </row>
    <row r="18" spans="1:10" ht="15" customHeight="1" x14ac:dyDescent="0.25">
      <c r="A18" s="404" t="s">
        <v>23</v>
      </c>
      <c r="B18" s="404"/>
      <c r="C18" s="404"/>
      <c r="D18" s="404"/>
      <c r="E18" s="404"/>
      <c r="F18" s="404"/>
      <c r="G18" s="404"/>
      <c r="H18" s="1"/>
      <c r="I18" s="1"/>
      <c r="J18" s="1"/>
    </row>
    <row r="19" spans="1:10" ht="33" customHeight="1" x14ac:dyDescent="0.25">
      <c r="A19" s="410" t="s">
        <v>24</v>
      </c>
      <c r="B19" s="391" t="s">
        <v>5</v>
      </c>
      <c r="C19" s="31" t="s">
        <v>26</v>
      </c>
      <c r="D19" s="8" t="s">
        <v>27</v>
      </c>
      <c r="E19" s="412" t="s">
        <v>28</v>
      </c>
      <c r="F19" s="412"/>
      <c r="G19" s="412"/>
      <c r="H19" s="1"/>
      <c r="I19" s="1"/>
      <c r="J19" s="1"/>
    </row>
    <row r="20" spans="1:10" ht="22.9" customHeight="1" x14ac:dyDescent="0.25">
      <c r="A20" s="411"/>
      <c r="B20" s="392"/>
      <c r="C20" s="52" t="s">
        <v>10</v>
      </c>
      <c r="D20" s="52" t="s">
        <v>17</v>
      </c>
      <c r="E20" s="52" t="s">
        <v>119</v>
      </c>
      <c r="F20" s="52" t="s">
        <v>127</v>
      </c>
      <c r="G20" s="45" t="s">
        <v>222</v>
      </c>
      <c r="H20" s="1"/>
      <c r="I20" s="1"/>
      <c r="J20" s="1"/>
    </row>
    <row r="21" spans="1:10" ht="31.9" customHeight="1" x14ac:dyDescent="0.25">
      <c r="A21" s="7" t="s">
        <v>25</v>
      </c>
      <c r="B21" s="4" t="s">
        <v>6</v>
      </c>
      <c r="C21" s="10">
        <v>330927</v>
      </c>
      <c r="D21" s="10"/>
      <c r="E21" s="10"/>
      <c r="F21" s="10"/>
      <c r="G21" s="10"/>
      <c r="H21" s="1"/>
      <c r="I21" s="1"/>
      <c r="J21" s="1"/>
    </row>
    <row r="22" spans="1:10" ht="24.75" customHeight="1" x14ac:dyDescent="0.25">
      <c r="A22" s="12" t="s">
        <v>18</v>
      </c>
      <c r="B22" s="4" t="s">
        <v>6</v>
      </c>
      <c r="C22" s="21">
        <v>6453847</v>
      </c>
      <c r="D22" s="21">
        <v>4039606</v>
      </c>
      <c r="E22" s="21">
        <v>100000</v>
      </c>
      <c r="F22" s="21"/>
      <c r="G22" s="21"/>
      <c r="H22" s="1"/>
      <c r="I22" s="1"/>
      <c r="J22" s="1"/>
    </row>
    <row r="23" spans="1:10" ht="31.9" customHeight="1" x14ac:dyDescent="0.25">
      <c r="A23" s="11" t="s">
        <v>29</v>
      </c>
      <c r="B23" s="31" t="s">
        <v>6</v>
      </c>
      <c r="C23" s="9">
        <f>C21+C22</f>
        <v>6784774</v>
      </c>
      <c r="D23" s="9">
        <f>D21+D22</f>
        <v>4039606</v>
      </c>
      <c r="E23" s="9">
        <f t="shared" ref="E23:G23" si="0">E21+E22</f>
        <v>100000</v>
      </c>
      <c r="F23" s="9">
        <f t="shared" si="0"/>
        <v>0</v>
      </c>
      <c r="G23" s="9">
        <f t="shared" si="0"/>
        <v>0</v>
      </c>
      <c r="H23" s="1"/>
      <c r="I23" s="1"/>
      <c r="J23" s="1"/>
    </row>
    <row r="24" spans="1:10" s="17" customFormat="1" ht="12" customHeight="1" x14ac:dyDescent="0.25">
      <c r="A24" s="29"/>
      <c r="B24" s="29"/>
      <c r="C24" s="30"/>
      <c r="D24" s="30"/>
      <c r="E24" s="30"/>
      <c r="F24" s="30"/>
      <c r="G24" s="30"/>
      <c r="H24" s="14"/>
      <c r="I24" s="14"/>
      <c r="J24" s="14"/>
    </row>
    <row r="25" spans="1:10" ht="10.15" customHeight="1" x14ac:dyDescent="0.25">
      <c r="A25" s="16"/>
      <c r="B25" s="33"/>
      <c r="C25" s="32"/>
      <c r="D25" s="32"/>
      <c r="E25" s="32"/>
      <c r="F25" s="32"/>
      <c r="G25" s="32"/>
      <c r="H25" s="1"/>
      <c r="I25" s="1"/>
      <c r="J25" s="1"/>
    </row>
    <row r="26" spans="1:10" s="53" customFormat="1" ht="29.25" customHeight="1" x14ac:dyDescent="0.25">
      <c r="A26" s="13" t="s">
        <v>30</v>
      </c>
      <c r="B26" s="421" t="s">
        <v>65</v>
      </c>
      <c r="C26" s="421"/>
      <c r="D26" s="421"/>
      <c r="E26" s="44"/>
      <c r="F26" s="44"/>
      <c r="G26" s="44"/>
      <c r="H26" s="1"/>
      <c r="I26" s="1"/>
      <c r="J26" s="1"/>
    </row>
    <row r="27" spans="1:10" s="53" customFormat="1" ht="16.899999999999999" customHeight="1" x14ac:dyDescent="0.25">
      <c r="A27" s="44" t="s">
        <v>35</v>
      </c>
      <c r="B27" s="386"/>
      <c r="C27" s="386"/>
      <c r="D27" s="386"/>
      <c r="E27" s="44"/>
      <c r="F27" s="44"/>
      <c r="G27" s="44"/>
      <c r="H27" s="1"/>
      <c r="I27" s="1"/>
      <c r="J27" s="1"/>
    </row>
    <row r="28" spans="1:10" s="53" customFormat="1" ht="21" customHeight="1" x14ac:dyDescent="0.25">
      <c r="A28" s="44" t="s">
        <v>37</v>
      </c>
      <c r="B28" s="386" t="s">
        <v>63</v>
      </c>
      <c r="C28" s="386"/>
      <c r="D28" s="386"/>
      <c r="E28" s="386"/>
      <c r="F28" s="386"/>
      <c r="G28" s="386"/>
      <c r="H28" s="1"/>
      <c r="I28" s="1"/>
      <c r="J28" s="1"/>
    </row>
    <row r="29" spans="1:10" s="53" customFormat="1" ht="15" customHeight="1" x14ac:dyDescent="0.25">
      <c r="A29" s="44" t="s">
        <v>20</v>
      </c>
      <c r="B29" s="51" t="s">
        <v>124</v>
      </c>
      <c r="C29" s="44"/>
      <c r="D29" s="44"/>
      <c r="E29" s="44"/>
      <c r="F29" s="44"/>
      <c r="G29" s="44"/>
      <c r="H29" s="1"/>
      <c r="I29" s="1"/>
      <c r="J29" s="1"/>
    </row>
    <row r="30" spans="1:10" s="53" customFormat="1" ht="33" customHeight="1" x14ac:dyDescent="0.25">
      <c r="A30" s="13" t="s">
        <v>36</v>
      </c>
      <c r="B30" s="388" t="s">
        <v>242</v>
      </c>
      <c r="C30" s="388"/>
      <c r="D30" s="388"/>
      <c r="E30" s="388"/>
      <c r="F30" s="388"/>
      <c r="G30" s="388"/>
      <c r="H30" s="1"/>
      <c r="I30" s="1"/>
      <c r="J30" s="1"/>
    </row>
    <row r="31" spans="1:10" s="53" customFormat="1" ht="15" customHeight="1" x14ac:dyDescent="0.25">
      <c r="A31" s="13"/>
      <c r="B31" s="50"/>
      <c r="C31" s="50"/>
      <c r="D31" s="50"/>
      <c r="E31" s="50"/>
      <c r="F31" s="50"/>
      <c r="G31" s="50"/>
      <c r="H31" s="1"/>
      <c r="I31" s="1"/>
      <c r="J31" s="1"/>
    </row>
    <row r="32" spans="1:10" s="53" customFormat="1" ht="19.149999999999999" customHeight="1" x14ac:dyDescent="0.25">
      <c r="A32" s="419" t="s">
        <v>21</v>
      </c>
      <c r="B32" s="419"/>
      <c r="C32" s="419"/>
      <c r="D32" s="419"/>
      <c r="E32" s="419"/>
      <c r="F32" s="419"/>
      <c r="G32" s="419"/>
      <c r="H32" s="1"/>
      <c r="I32" s="1"/>
      <c r="J32" s="1"/>
    </row>
    <row r="33" spans="1:10" s="53" customFormat="1" ht="31.15" customHeight="1" x14ac:dyDescent="0.25">
      <c r="A33" s="391" t="s">
        <v>21</v>
      </c>
      <c r="B33" s="391" t="s">
        <v>5</v>
      </c>
      <c r="C33" s="52" t="s">
        <v>26</v>
      </c>
      <c r="D33" s="37" t="s">
        <v>27</v>
      </c>
      <c r="E33" s="412" t="s">
        <v>28</v>
      </c>
      <c r="F33" s="412"/>
      <c r="G33" s="412"/>
      <c r="H33" s="1"/>
      <c r="I33" s="1"/>
      <c r="J33" s="1"/>
    </row>
    <row r="34" spans="1:10" s="53" customFormat="1" ht="21" customHeight="1" x14ac:dyDescent="0.25">
      <c r="A34" s="392"/>
      <c r="B34" s="392"/>
      <c r="C34" s="67" t="s">
        <v>10</v>
      </c>
      <c r="D34" s="67" t="s">
        <v>17</v>
      </c>
      <c r="E34" s="67" t="s">
        <v>119</v>
      </c>
      <c r="F34" s="67" t="s">
        <v>127</v>
      </c>
      <c r="G34" s="52" t="s">
        <v>222</v>
      </c>
      <c r="H34" s="1"/>
      <c r="I34" s="1"/>
      <c r="J34" s="1"/>
    </row>
    <row r="35" spans="1:10" s="53" customFormat="1" ht="46.15" customHeight="1" x14ac:dyDescent="0.25">
      <c r="A35" s="7" t="s">
        <v>188</v>
      </c>
      <c r="B35" s="49" t="s">
        <v>6</v>
      </c>
      <c r="C35" s="10">
        <v>330927</v>
      </c>
      <c r="D35" s="10"/>
      <c r="E35" s="10"/>
      <c r="F35" s="10"/>
      <c r="G35" s="10"/>
      <c r="H35" s="1"/>
      <c r="I35" s="1"/>
      <c r="J35" s="1"/>
    </row>
    <row r="36" spans="1:10" s="53" customFormat="1" x14ac:dyDescent="0.25">
      <c r="A36" s="34"/>
      <c r="B36" s="35"/>
      <c r="C36" s="35"/>
      <c r="D36" s="35"/>
      <c r="E36" s="35"/>
      <c r="F36" s="35"/>
      <c r="G36" s="35"/>
      <c r="H36" s="1"/>
      <c r="I36" s="1"/>
      <c r="J36" s="1"/>
    </row>
    <row r="37" spans="1:10" s="53" customFormat="1" x14ac:dyDescent="0.25">
      <c r="A37" s="404" t="s">
        <v>101</v>
      </c>
      <c r="B37" s="404"/>
      <c r="C37" s="404"/>
      <c r="D37" s="404"/>
      <c r="E37" s="404"/>
      <c r="F37" s="404"/>
      <c r="G37" s="404"/>
      <c r="H37" s="1"/>
      <c r="I37" s="1"/>
      <c r="J37" s="1"/>
    </row>
    <row r="38" spans="1:10" s="53" customFormat="1" ht="30" customHeight="1" x14ac:dyDescent="0.25">
      <c r="A38" s="410" t="s">
        <v>38</v>
      </c>
      <c r="B38" s="391" t="s">
        <v>5</v>
      </c>
      <c r="C38" s="52" t="s">
        <v>26</v>
      </c>
      <c r="D38" s="37" t="s">
        <v>27</v>
      </c>
      <c r="E38" s="412" t="s">
        <v>28</v>
      </c>
      <c r="F38" s="412"/>
      <c r="G38" s="412"/>
      <c r="H38" s="1"/>
      <c r="I38" s="1"/>
      <c r="J38" s="1"/>
    </row>
    <row r="39" spans="1:10" s="53" customFormat="1" ht="22.15" customHeight="1" x14ac:dyDescent="0.25">
      <c r="A39" s="411"/>
      <c r="B39" s="392"/>
      <c r="C39" s="67" t="s">
        <v>10</v>
      </c>
      <c r="D39" s="67" t="s">
        <v>17</v>
      </c>
      <c r="E39" s="67" t="s">
        <v>119</v>
      </c>
      <c r="F39" s="67" t="s">
        <v>127</v>
      </c>
      <c r="G39" s="67" t="s">
        <v>222</v>
      </c>
      <c r="H39" s="1"/>
      <c r="I39" s="1"/>
      <c r="J39" s="1"/>
    </row>
    <row r="40" spans="1:10" s="53" customFormat="1" ht="33.6" customHeight="1" x14ac:dyDescent="0.25">
      <c r="A40" s="11" t="s">
        <v>39</v>
      </c>
      <c r="B40" s="52" t="s">
        <v>6</v>
      </c>
      <c r="C40" s="9">
        <v>330927</v>
      </c>
      <c r="D40" s="46"/>
      <c r="E40" s="46"/>
      <c r="F40" s="46"/>
      <c r="G40" s="46"/>
      <c r="H40" s="1"/>
      <c r="I40" s="1"/>
      <c r="J40" s="1"/>
    </row>
    <row r="41" spans="1:10" s="53" customFormat="1" ht="10.9" customHeight="1" x14ac:dyDescent="0.25">
      <c r="A41" s="16"/>
      <c r="B41" s="38"/>
      <c r="C41" s="54"/>
      <c r="D41" s="54"/>
      <c r="E41" s="54"/>
      <c r="F41" s="54"/>
      <c r="G41" s="54"/>
      <c r="H41" s="1"/>
      <c r="I41" s="1"/>
      <c r="J41" s="1"/>
    </row>
    <row r="42" spans="1:10" s="53" customFormat="1" ht="12" customHeight="1" x14ac:dyDescent="0.25">
      <c r="A42" s="16"/>
      <c r="B42" s="38"/>
      <c r="C42" s="54"/>
      <c r="D42" s="54"/>
      <c r="E42" s="54"/>
      <c r="F42" s="54"/>
      <c r="G42" s="54"/>
      <c r="H42" s="1"/>
      <c r="I42" s="1"/>
      <c r="J42" s="1"/>
    </row>
    <row r="43" spans="1:10" ht="27" customHeight="1" x14ac:dyDescent="0.25">
      <c r="A43" s="13" t="s">
        <v>30</v>
      </c>
      <c r="B43" s="421" t="s">
        <v>31</v>
      </c>
      <c r="C43" s="421"/>
      <c r="D43" s="30"/>
      <c r="E43" s="30"/>
      <c r="F43" s="30"/>
      <c r="G43" s="30"/>
      <c r="H43" s="1"/>
      <c r="I43" s="1"/>
      <c r="J43" s="1"/>
    </row>
    <row r="44" spans="1:10" ht="20.45" customHeight="1" x14ac:dyDescent="0.25">
      <c r="A44" s="30" t="s">
        <v>275</v>
      </c>
      <c r="B44" s="386"/>
      <c r="C44" s="386"/>
      <c r="D44" s="386"/>
      <c r="E44" s="386"/>
      <c r="F44" s="30"/>
      <c r="G44" s="30"/>
      <c r="H44" s="1"/>
      <c r="I44" s="1"/>
      <c r="J44" s="1"/>
    </row>
    <row r="45" spans="1:10" ht="16.899999999999999" customHeight="1" x14ac:dyDescent="0.25">
      <c r="A45" s="30" t="s">
        <v>37</v>
      </c>
      <c r="B45" s="386" t="s">
        <v>117</v>
      </c>
      <c r="C45" s="386"/>
      <c r="D45" s="386"/>
      <c r="E45" s="386"/>
      <c r="F45" s="386"/>
      <c r="G45" s="386"/>
      <c r="H45" s="1"/>
      <c r="I45" s="1"/>
      <c r="J45" s="1"/>
    </row>
    <row r="46" spans="1:10" x14ac:dyDescent="0.25">
      <c r="A46" s="30" t="s">
        <v>20</v>
      </c>
      <c r="B46" s="41" t="s">
        <v>112</v>
      </c>
      <c r="C46" s="30"/>
      <c r="D46" s="30"/>
      <c r="E46" s="30"/>
      <c r="F46" s="30"/>
      <c r="G46" s="30"/>
      <c r="H46" s="1"/>
      <c r="I46" s="1"/>
      <c r="J46" s="1"/>
    </row>
    <row r="47" spans="1:10" ht="29.45" customHeight="1" x14ac:dyDescent="0.25">
      <c r="A47" s="13" t="s">
        <v>36</v>
      </c>
      <c r="B47" s="388" t="s">
        <v>242</v>
      </c>
      <c r="C47" s="388"/>
      <c r="D47" s="388"/>
      <c r="E47" s="388"/>
      <c r="F47" s="388"/>
      <c r="G47" s="388"/>
      <c r="H47" s="1"/>
      <c r="I47" s="1"/>
      <c r="J47" s="1"/>
    </row>
    <row r="48" spans="1:10" ht="7.9" customHeight="1" x14ac:dyDescent="0.25">
      <c r="A48" s="13"/>
      <c r="B48" s="27"/>
      <c r="C48" s="27"/>
      <c r="D48" s="27"/>
      <c r="E48" s="27"/>
      <c r="F48" s="27"/>
      <c r="G48" s="27"/>
      <c r="H48" s="1"/>
      <c r="I48" s="1"/>
      <c r="J48" s="1"/>
    </row>
    <row r="49" spans="1:10" ht="15" customHeight="1" x14ac:dyDescent="0.25">
      <c r="A49" s="419" t="s">
        <v>21</v>
      </c>
      <c r="B49" s="419"/>
      <c r="C49" s="419"/>
      <c r="D49" s="419"/>
      <c r="E49" s="419"/>
      <c r="F49" s="419"/>
      <c r="G49" s="419"/>
      <c r="H49" s="1"/>
      <c r="I49" s="1"/>
      <c r="J49" s="1"/>
    </row>
    <row r="50" spans="1:10" ht="31.15" customHeight="1" x14ac:dyDescent="0.25">
      <c r="A50" s="391" t="s">
        <v>21</v>
      </c>
      <c r="B50" s="412" t="s">
        <v>5</v>
      </c>
      <c r="C50" s="67" t="s">
        <v>26</v>
      </c>
      <c r="D50" s="66" t="s">
        <v>27</v>
      </c>
      <c r="E50" s="412" t="s">
        <v>28</v>
      </c>
      <c r="F50" s="412"/>
      <c r="G50" s="412"/>
      <c r="H50" s="1"/>
      <c r="I50" s="1"/>
      <c r="J50" s="1"/>
    </row>
    <row r="51" spans="1:10" ht="19.149999999999999" customHeight="1" x14ac:dyDescent="0.25">
      <c r="A51" s="392"/>
      <c r="B51" s="412"/>
      <c r="C51" s="67" t="s">
        <v>10</v>
      </c>
      <c r="D51" s="67" t="s">
        <v>17</v>
      </c>
      <c r="E51" s="67" t="s">
        <v>119</v>
      </c>
      <c r="F51" s="69" t="s">
        <v>127</v>
      </c>
      <c r="G51" s="69" t="s">
        <v>222</v>
      </c>
      <c r="H51" s="1"/>
      <c r="I51" s="1"/>
      <c r="J51" s="1"/>
    </row>
    <row r="52" spans="1:10" s="62" customFormat="1" x14ac:dyDescent="0.25">
      <c r="A52" s="63" t="s">
        <v>220</v>
      </c>
      <c r="B52" s="60"/>
      <c r="C52" s="61">
        <f>SUM(C53:C75)</f>
        <v>5777129</v>
      </c>
      <c r="D52" s="61">
        <f t="shared" ref="D52:G52" si="1">SUM(D53:D75)</f>
        <v>3731470</v>
      </c>
      <c r="E52" s="61">
        <f t="shared" si="1"/>
        <v>0</v>
      </c>
      <c r="F52" s="61">
        <f t="shared" si="1"/>
        <v>0</v>
      </c>
      <c r="G52" s="61">
        <f t="shared" si="1"/>
        <v>0</v>
      </c>
    </row>
    <row r="53" spans="1:10" s="53" customFormat="1" ht="38.25" x14ac:dyDescent="0.25">
      <c r="A53" s="7" t="s">
        <v>83</v>
      </c>
      <c r="B53" s="49" t="s">
        <v>6</v>
      </c>
      <c r="C53" s="47">
        <v>34062</v>
      </c>
      <c r="D53" s="47"/>
      <c r="E53" s="47"/>
      <c r="F53" s="47"/>
      <c r="G53" s="47"/>
      <c r="H53" s="1"/>
      <c r="I53" s="1"/>
      <c r="J53" s="1"/>
    </row>
    <row r="54" spans="1:10" s="53" customFormat="1" ht="43.9" customHeight="1" x14ac:dyDescent="0.25">
      <c r="A54" s="7" t="s">
        <v>84</v>
      </c>
      <c r="B54" s="49" t="s">
        <v>6</v>
      </c>
      <c r="C54" s="47">
        <v>71578</v>
      </c>
      <c r="D54" s="47"/>
      <c r="E54" s="47"/>
      <c r="F54" s="47"/>
      <c r="G54" s="47"/>
      <c r="H54" s="1"/>
      <c r="I54" s="1"/>
      <c r="J54" s="1"/>
    </row>
    <row r="55" spans="1:10" s="53" customFormat="1" ht="45" customHeight="1" x14ac:dyDescent="0.25">
      <c r="A55" s="7" t="s">
        <v>85</v>
      </c>
      <c r="B55" s="49" t="s">
        <v>6</v>
      </c>
      <c r="C55" s="47">
        <v>6790</v>
      </c>
      <c r="D55" s="47"/>
      <c r="E55" s="47"/>
      <c r="F55" s="47"/>
      <c r="G55" s="47"/>
      <c r="H55" s="1"/>
      <c r="I55" s="1"/>
      <c r="J55" s="1"/>
    </row>
    <row r="56" spans="1:10" s="53" customFormat="1" ht="46.15" customHeight="1" x14ac:dyDescent="0.25">
      <c r="A56" s="65" t="s">
        <v>86</v>
      </c>
      <c r="B56" s="49" t="s">
        <v>6</v>
      </c>
      <c r="C56" s="47">
        <v>26274</v>
      </c>
      <c r="D56" s="47"/>
      <c r="E56" s="47"/>
      <c r="F56" s="47"/>
      <c r="G56" s="47"/>
      <c r="H56" s="1"/>
      <c r="I56" s="1"/>
      <c r="J56" s="1"/>
    </row>
    <row r="57" spans="1:10" s="53" customFormat="1" ht="70.150000000000006" customHeight="1" x14ac:dyDescent="0.25">
      <c r="A57" s="7" t="s">
        <v>87</v>
      </c>
      <c r="B57" s="49" t="s">
        <v>6</v>
      </c>
      <c r="C57" s="47">
        <v>320043</v>
      </c>
      <c r="D57" s="47"/>
      <c r="E57" s="47"/>
      <c r="F57" s="47"/>
      <c r="G57" s="47"/>
      <c r="H57" s="1"/>
      <c r="I57" s="1"/>
      <c r="J57" s="1"/>
    </row>
    <row r="58" spans="1:10" s="53" customFormat="1" ht="70.150000000000006" customHeight="1" x14ac:dyDescent="0.25">
      <c r="A58" s="7" t="s">
        <v>88</v>
      </c>
      <c r="B58" s="49" t="s">
        <v>6</v>
      </c>
      <c r="C58" s="47">
        <v>306719</v>
      </c>
      <c r="D58" s="47"/>
      <c r="E58" s="47"/>
      <c r="F58" s="47"/>
      <c r="G58" s="47"/>
      <c r="H58" s="1"/>
      <c r="I58" s="1"/>
      <c r="J58" s="1"/>
    </row>
    <row r="59" spans="1:10" s="53" customFormat="1" ht="70.900000000000006" customHeight="1" x14ac:dyDescent="0.25">
      <c r="A59" s="7" t="s">
        <v>89</v>
      </c>
      <c r="B59" s="49" t="s">
        <v>6</v>
      </c>
      <c r="C59" s="47">
        <v>70000</v>
      </c>
      <c r="D59" s="47"/>
      <c r="E59" s="47"/>
      <c r="F59" s="47"/>
      <c r="G59" s="47"/>
      <c r="H59" s="1"/>
      <c r="I59" s="1"/>
      <c r="J59" s="1"/>
    </row>
    <row r="60" spans="1:10" s="53" customFormat="1" ht="59.45" customHeight="1" x14ac:dyDescent="0.25">
      <c r="A60" s="7" t="s">
        <v>90</v>
      </c>
      <c r="B60" s="49" t="s">
        <v>6</v>
      </c>
      <c r="C60" s="47">
        <v>65000</v>
      </c>
      <c r="D60" s="47"/>
      <c r="E60" s="47"/>
      <c r="F60" s="47"/>
      <c r="G60" s="47"/>
      <c r="H60" s="1"/>
      <c r="I60" s="1"/>
      <c r="J60" s="1"/>
    </row>
    <row r="61" spans="1:10" s="53" customFormat="1" ht="60" customHeight="1" x14ac:dyDescent="0.25">
      <c r="A61" s="7" t="s">
        <v>190</v>
      </c>
      <c r="B61" s="49" t="s">
        <v>6</v>
      </c>
      <c r="C61" s="47">
        <v>400000</v>
      </c>
      <c r="D61" s="47">
        <v>300000</v>
      </c>
      <c r="E61" s="47"/>
      <c r="F61" s="47"/>
      <c r="G61" s="47"/>
      <c r="H61" s="1"/>
      <c r="I61" s="1"/>
      <c r="J61" s="1"/>
    </row>
    <row r="62" spans="1:10" s="53" customFormat="1" ht="44.45" customHeight="1" x14ac:dyDescent="0.25">
      <c r="A62" s="7" t="s">
        <v>191</v>
      </c>
      <c r="B62" s="49" t="s">
        <v>6</v>
      </c>
      <c r="C62" s="47">
        <v>217671</v>
      </c>
      <c r="D62" s="47">
        <v>81688</v>
      </c>
      <c r="E62" s="47"/>
      <c r="F62" s="47"/>
      <c r="G62" s="47"/>
      <c r="H62" s="1"/>
      <c r="I62" s="1"/>
      <c r="J62" s="1"/>
    </row>
    <row r="63" spans="1:10" s="53" customFormat="1" ht="41.45" customHeight="1" x14ac:dyDescent="0.25">
      <c r="A63" s="7" t="s">
        <v>192</v>
      </c>
      <c r="B63" s="49" t="s">
        <v>6</v>
      </c>
      <c r="C63" s="47">
        <v>335539</v>
      </c>
      <c r="D63" s="47"/>
      <c r="E63" s="47"/>
      <c r="F63" s="47"/>
      <c r="G63" s="47"/>
      <c r="H63" s="1"/>
      <c r="I63" s="1"/>
      <c r="J63" s="1"/>
    </row>
    <row r="64" spans="1:10" s="53" customFormat="1" ht="86.45" customHeight="1" x14ac:dyDescent="0.25">
      <c r="A64" s="7" t="s">
        <v>193</v>
      </c>
      <c r="B64" s="49" t="s">
        <v>6</v>
      </c>
      <c r="C64" s="47">
        <v>200702</v>
      </c>
      <c r="D64" s="47">
        <v>520000</v>
      </c>
      <c r="E64" s="47"/>
      <c r="F64" s="47"/>
      <c r="G64" s="47"/>
      <c r="H64" s="1"/>
      <c r="I64" s="1"/>
      <c r="J64" s="1"/>
    </row>
    <row r="65" spans="1:10" s="53" customFormat="1" ht="84.6" customHeight="1" x14ac:dyDescent="0.25">
      <c r="A65" s="7" t="s">
        <v>194</v>
      </c>
      <c r="B65" s="49" t="s">
        <v>6</v>
      </c>
      <c r="C65" s="47">
        <v>1000</v>
      </c>
      <c r="D65" s="47"/>
      <c r="E65" s="47"/>
      <c r="F65" s="47"/>
      <c r="G65" s="47"/>
      <c r="H65" s="1"/>
      <c r="I65" s="1"/>
      <c r="J65" s="1"/>
    </row>
    <row r="66" spans="1:10" s="53" customFormat="1" ht="43.9" customHeight="1" x14ac:dyDescent="0.25">
      <c r="A66" s="7" t="s">
        <v>195</v>
      </c>
      <c r="B66" s="49" t="s">
        <v>6</v>
      </c>
      <c r="C66" s="47">
        <v>116429</v>
      </c>
      <c r="D66" s="47"/>
      <c r="E66" s="47"/>
      <c r="F66" s="47"/>
      <c r="G66" s="47"/>
      <c r="H66" s="1"/>
      <c r="I66" s="1"/>
      <c r="J66" s="1"/>
    </row>
    <row r="67" spans="1:10" s="53" customFormat="1" ht="44.45" customHeight="1" x14ac:dyDescent="0.25">
      <c r="A67" s="7" t="s">
        <v>196</v>
      </c>
      <c r="B67" s="49" t="s">
        <v>6</v>
      </c>
      <c r="C67" s="47">
        <v>350000</v>
      </c>
      <c r="D67" s="47">
        <v>140000</v>
      </c>
      <c r="E67" s="47"/>
      <c r="F67" s="47"/>
      <c r="G67" s="47"/>
      <c r="H67" s="1"/>
      <c r="I67" s="1"/>
      <c r="J67" s="1"/>
    </row>
    <row r="68" spans="1:10" s="53" customFormat="1" ht="57.6" customHeight="1" x14ac:dyDescent="0.25">
      <c r="A68" s="7" t="s">
        <v>197</v>
      </c>
      <c r="B68" s="49" t="s">
        <v>6</v>
      </c>
      <c r="C68" s="47">
        <v>221536</v>
      </c>
      <c r="D68" s="47">
        <v>195000</v>
      </c>
      <c r="E68" s="47"/>
      <c r="F68" s="47"/>
      <c r="G68" s="47"/>
      <c r="H68" s="1"/>
      <c r="I68" s="1"/>
      <c r="J68" s="1"/>
    </row>
    <row r="69" spans="1:10" s="53" customFormat="1" ht="42.6" customHeight="1" x14ac:dyDescent="0.25">
      <c r="A69" s="7" t="s">
        <v>198</v>
      </c>
      <c r="B69" s="49" t="s">
        <v>6</v>
      </c>
      <c r="C69" s="47">
        <v>200000</v>
      </c>
      <c r="D69" s="47">
        <v>270000</v>
      </c>
      <c r="E69" s="47"/>
      <c r="F69" s="47"/>
      <c r="G69" s="47"/>
      <c r="H69" s="1"/>
      <c r="I69" s="1"/>
      <c r="J69" s="1"/>
    </row>
    <row r="70" spans="1:10" s="53" customFormat="1" ht="60.6" customHeight="1" x14ac:dyDescent="0.25">
      <c r="A70" s="7" t="s">
        <v>199</v>
      </c>
      <c r="B70" s="49" t="s">
        <v>6</v>
      </c>
      <c r="C70" s="47">
        <v>1304187</v>
      </c>
      <c r="D70" s="47">
        <v>860000</v>
      </c>
      <c r="E70" s="47"/>
      <c r="F70" s="47"/>
      <c r="G70" s="47"/>
      <c r="H70" s="1"/>
      <c r="I70" s="1"/>
      <c r="J70" s="1"/>
    </row>
    <row r="71" spans="1:10" s="53" customFormat="1" ht="63" customHeight="1" x14ac:dyDescent="0.25">
      <c r="A71" s="7" t="s">
        <v>200</v>
      </c>
      <c r="B71" s="49" t="s">
        <v>6</v>
      </c>
      <c r="C71" s="47">
        <v>1031471</v>
      </c>
      <c r="D71" s="47">
        <v>444782</v>
      </c>
      <c r="E71" s="47"/>
      <c r="F71" s="47"/>
      <c r="G71" s="47"/>
      <c r="H71" s="1"/>
      <c r="I71" s="1"/>
      <c r="J71" s="1"/>
    </row>
    <row r="72" spans="1:10" s="53" customFormat="1" ht="43.9" customHeight="1" x14ac:dyDescent="0.25">
      <c r="A72" s="7" t="s">
        <v>201</v>
      </c>
      <c r="B72" s="49" t="s">
        <v>6</v>
      </c>
      <c r="C72" s="47">
        <v>245819</v>
      </c>
      <c r="D72" s="47">
        <v>460000</v>
      </c>
      <c r="E72" s="47"/>
      <c r="F72" s="47"/>
      <c r="G72" s="47"/>
      <c r="H72" s="1"/>
      <c r="I72" s="1"/>
      <c r="J72" s="1"/>
    </row>
    <row r="73" spans="1:10" s="53" customFormat="1" ht="50.45" customHeight="1" x14ac:dyDescent="0.25">
      <c r="A73" s="7" t="s">
        <v>202</v>
      </c>
      <c r="B73" s="49" t="s">
        <v>6</v>
      </c>
      <c r="C73" s="47">
        <v>88546</v>
      </c>
      <c r="D73" s="47">
        <v>125000</v>
      </c>
      <c r="E73" s="47"/>
      <c r="F73" s="47"/>
      <c r="G73" s="47"/>
      <c r="H73" s="1"/>
      <c r="I73" s="1"/>
      <c r="J73" s="1"/>
    </row>
    <row r="74" spans="1:10" s="68" customFormat="1" ht="57" customHeight="1" x14ac:dyDescent="0.25">
      <c r="A74" s="7" t="s">
        <v>189</v>
      </c>
      <c r="B74" s="49" t="s">
        <v>6</v>
      </c>
      <c r="C74" s="47">
        <v>163763</v>
      </c>
      <c r="D74" s="47">
        <v>95000</v>
      </c>
      <c r="E74" s="47"/>
      <c r="F74" s="47"/>
      <c r="G74" s="47"/>
      <c r="H74" s="1"/>
      <c r="I74" s="1"/>
      <c r="J74" s="1"/>
    </row>
    <row r="75" spans="1:10" s="68" customFormat="1" ht="114" customHeight="1" x14ac:dyDescent="0.25">
      <c r="A75" s="7" t="s">
        <v>229</v>
      </c>
      <c r="B75" s="49" t="s">
        <v>6</v>
      </c>
      <c r="C75" s="47"/>
      <c r="D75" s="47">
        <v>240000</v>
      </c>
      <c r="E75" s="47"/>
      <c r="F75" s="47"/>
      <c r="G75" s="47"/>
      <c r="H75" s="1"/>
      <c r="I75" s="1"/>
      <c r="J75" s="1"/>
    </row>
    <row r="76" spans="1:10" s="62" customFormat="1" x14ac:dyDescent="0.25">
      <c r="A76" s="63" t="s">
        <v>246</v>
      </c>
      <c r="B76" s="60"/>
      <c r="C76" s="61">
        <f>SUM(C77:C77)</f>
        <v>0</v>
      </c>
      <c r="D76" s="61">
        <f>SUM(D77:D77)</f>
        <v>0</v>
      </c>
      <c r="E76" s="61">
        <f>SUM(E77:E77)</f>
        <v>100000</v>
      </c>
      <c r="F76" s="61">
        <f>SUM(F77:F77)</f>
        <v>0</v>
      </c>
      <c r="G76" s="61">
        <f>SUM(G77:G77)</f>
        <v>0</v>
      </c>
    </row>
    <row r="77" spans="1:10" s="76" customFormat="1" ht="33" customHeight="1" x14ac:dyDescent="0.25">
      <c r="A77" s="7" t="s">
        <v>249</v>
      </c>
      <c r="B77" s="49" t="s">
        <v>6</v>
      </c>
      <c r="C77" s="47"/>
      <c r="D77" s="47"/>
      <c r="E77" s="47">
        <v>100000</v>
      </c>
      <c r="F77" s="47"/>
      <c r="G77" s="47"/>
      <c r="H77" s="1"/>
      <c r="I77" s="1"/>
      <c r="J77" s="1"/>
    </row>
    <row r="78" spans="1:10" s="62" customFormat="1" x14ac:dyDescent="0.25">
      <c r="A78" s="63" t="s">
        <v>209</v>
      </c>
      <c r="B78" s="60"/>
      <c r="C78" s="61">
        <f>SUM(C79:C79)</f>
        <v>33160</v>
      </c>
      <c r="D78" s="61">
        <f>SUM(D79:D79)</f>
        <v>0</v>
      </c>
      <c r="E78" s="61">
        <f>SUM(E79:E79)</f>
        <v>0</v>
      </c>
      <c r="F78" s="61">
        <f>SUM(F79:F79)</f>
        <v>0</v>
      </c>
      <c r="G78" s="61">
        <f>SUM(G79:G79)</f>
        <v>0</v>
      </c>
    </row>
    <row r="79" spans="1:10" s="53" customFormat="1" ht="43.9" customHeight="1" x14ac:dyDescent="0.25">
      <c r="A79" s="7" t="s">
        <v>215</v>
      </c>
      <c r="B79" s="49" t="s">
        <v>6</v>
      </c>
      <c r="C79" s="47">
        <v>33160</v>
      </c>
      <c r="D79" s="47"/>
      <c r="E79" s="47"/>
      <c r="F79" s="47"/>
      <c r="G79" s="47"/>
      <c r="H79" s="1"/>
      <c r="I79" s="1"/>
      <c r="J79" s="1"/>
    </row>
    <row r="80" spans="1:10" s="62" customFormat="1" x14ac:dyDescent="0.25">
      <c r="A80" s="63" t="s">
        <v>210</v>
      </c>
      <c r="B80" s="60"/>
      <c r="C80" s="61">
        <f>C81+C82</f>
        <v>474653</v>
      </c>
      <c r="D80" s="61">
        <f t="shared" ref="D80:G80" si="2">D81+D82</f>
        <v>80000</v>
      </c>
      <c r="E80" s="61">
        <f t="shared" si="2"/>
        <v>0</v>
      </c>
      <c r="F80" s="61">
        <f t="shared" si="2"/>
        <v>0</v>
      </c>
      <c r="G80" s="61">
        <f t="shared" si="2"/>
        <v>0</v>
      </c>
    </row>
    <row r="81" spans="1:10" s="53" customFormat="1" ht="43.9" customHeight="1" x14ac:dyDescent="0.25">
      <c r="A81" s="7" t="s">
        <v>213</v>
      </c>
      <c r="B81" s="49" t="s">
        <v>6</v>
      </c>
      <c r="C81" s="47">
        <v>144626</v>
      </c>
      <c r="D81" s="47">
        <v>80000</v>
      </c>
      <c r="E81" s="47"/>
      <c r="F81" s="47"/>
      <c r="G81" s="47"/>
      <c r="H81" s="1"/>
      <c r="I81" s="1"/>
      <c r="J81" s="1"/>
    </row>
    <row r="82" spans="1:10" s="53" customFormat="1" ht="43.9" customHeight="1" x14ac:dyDescent="0.25">
      <c r="A82" s="7" t="s">
        <v>214</v>
      </c>
      <c r="B82" s="49" t="s">
        <v>6</v>
      </c>
      <c r="C82" s="47">
        <v>330027</v>
      </c>
      <c r="D82" s="47"/>
      <c r="E82" s="47"/>
      <c r="F82" s="47"/>
      <c r="G82" s="47"/>
      <c r="H82" s="1"/>
      <c r="I82" s="1"/>
      <c r="J82" s="1"/>
    </row>
    <row r="83" spans="1:10" s="62" customFormat="1" x14ac:dyDescent="0.25">
      <c r="A83" s="63" t="s">
        <v>211</v>
      </c>
      <c r="B83" s="60"/>
      <c r="C83" s="61">
        <f>C84</f>
        <v>50000</v>
      </c>
      <c r="D83" s="61">
        <f t="shared" ref="D83:G83" si="3">D84</f>
        <v>153274</v>
      </c>
      <c r="E83" s="61">
        <f t="shared" si="3"/>
        <v>0</v>
      </c>
      <c r="F83" s="61">
        <f t="shared" si="3"/>
        <v>0</v>
      </c>
      <c r="G83" s="61">
        <f t="shared" si="3"/>
        <v>0</v>
      </c>
    </row>
    <row r="84" spans="1:10" s="53" customFormat="1" ht="33" customHeight="1" x14ac:dyDescent="0.25">
      <c r="A84" s="7" t="s">
        <v>212</v>
      </c>
      <c r="B84" s="49" t="s">
        <v>6</v>
      </c>
      <c r="C84" s="47">
        <v>50000</v>
      </c>
      <c r="D84" s="47">
        <v>153274</v>
      </c>
      <c r="E84" s="47"/>
      <c r="F84" s="47"/>
      <c r="G84" s="47"/>
      <c r="H84" s="1"/>
      <c r="I84" s="1"/>
      <c r="J84" s="1"/>
    </row>
    <row r="85" spans="1:10" s="59" customFormat="1" ht="32.450000000000003" customHeight="1" x14ac:dyDescent="0.25">
      <c r="A85" s="55" t="s">
        <v>250</v>
      </c>
      <c r="B85" s="56"/>
      <c r="C85" s="57">
        <f>C86</f>
        <v>118905</v>
      </c>
      <c r="D85" s="57">
        <f t="shared" ref="D85:G85" si="4">D86</f>
        <v>74862</v>
      </c>
      <c r="E85" s="57">
        <f t="shared" si="4"/>
        <v>0</v>
      </c>
      <c r="F85" s="57">
        <f t="shared" si="4"/>
        <v>0</v>
      </c>
      <c r="G85" s="57">
        <f t="shared" si="4"/>
        <v>0</v>
      </c>
      <c r="H85" s="58"/>
      <c r="I85" s="58"/>
      <c r="J85" s="58"/>
    </row>
    <row r="86" spans="1:10" s="62" customFormat="1" x14ac:dyDescent="0.25">
      <c r="A86" s="63" t="s">
        <v>220</v>
      </c>
      <c r="B86" s="60"/>
      <c r="C86" s="61">
        <f>SUM(C87:C94)</f>
        <v>118905</v>
      </c>
      <c r="D86" s="61">
        <f>SUM(D87:D94)</f>
        <v>74862</v>
      </c>
      <c r="E86" s="61">
        <f t="shared" ref="E86:G86" si="5">SUM(E87:E94)</f>
        <v>0</v>
      </c>
      <c r="F86" s="61">
        <f t="shared" si="5"/>
        <v>0</v>
      </c>
      <c r="G86" s="61">
        <f t="shared" si="5"/>
        <v>0</v>
      </c>
    </row>
    <row r="87" spans="1:10" s="53" customFormat="1" ht="61.15" customHeight="1" x14ac:dyDescent="0.25">
      <c r="A87" s="7" t="s">
        <v>92</v>
      </c>
      <c r="B87" s="49" t="s">
        <v>6</v>
      </c>
      <c r="C87" s="47">
        <v>36600</v>
      </c>
      <c r="D87" s="47">
        <v>24000</v>
      </c>
      <c r="E87" s="47"/>
      <c r="F87" s="47"/>
      <c r="G87" s="47"/>
      <c r="H87" s="1"/>
      <c r="I87" s="1"/>
      <c r="J87" s="1"/>
    </row>
    <row r="88" spans="1:10" s="53" customFormat="1" ht="60" customHeight="1" x14ac:dyDescent="0.25">
      <c r="A88" s="7" t="s">
        <v>91</v>
      </c>
      <c r="B88" s="49" t="s">
        <v>6</v>
      </c>
      <c r="C88" s="47">
        <v>500</v>
      </c>
      <c r="D88" s="47">
        <v>4000</v>
      </c>
      <c r="E88" s="47"/>
      <c r="F88" s="47"/>
      <c r="G88" s="47"/>
      <c r="H88" s="1"/>
      <c r="I88" s="1"/>
      <c r="J88" s="1"/>
    </row>
    <row r="89" spans="1:10" s="53" customFormat="1" ht="72" customHeight="1" x14ac:dyDescent="0.25">
      <c r="A89" s="7" t="s">
        <v>203</v>
      </c>
      <c r="B89" s="49" t="s">
        <v>6</v>
      </c>
      <c r="C89" s="47">
        <v>42646</v>
      </c>
      <c r="D89" s="47">
        <v>12000</v>
      </c>
      <c r="E89" s="47"/>
      <c r="F89" s="47"/>
      <c r="G89" s="47"/>
      <c r="H89" s="1"/>
      <c r="I89" s="1"/>
      <c r="J89" s="1"/>
    </row>
    <row r="90" spans="1:10" s="53" customFormat="1" ht="60" customHeight="1" x14ac:dyDescent="0.25">
      <c r="A90" s="7" t="s">
        <v>204</v>
      </c>
      <c r="B90" s="49" t="s">
        <v>6</v>
      </c>
      <c r="C90" s="47">
        <v>1484</v>
      </c>
      <c r="D90" s="47">
        <v>16000</v>
      </c>
      <c r="E90" s="47"/>
      <c r="F90" s="47"/>
      <c r="G90" s="47"/>
      <c r="H90" s="1"/>
      <c r="I90" s="1"/>
      <c r="J90" s="1"/>
    </row>
    <row r="91" spans="1:10" s="53" customFormat="1" ht="57.6" customHeight="1" x14ac:dyDescent="0.25">
      <c r="A91" s="7" t="s">
        <v>205</v>
      </c>
      <c r="B91" s="49" t="s">
        <v>6</v>
      </c>
      <c r="C91" s="47">
        <v>2000</v>
      </c>
      <c r="D91" s="47">
        <v>1758</v>
      </c>
      <c r="E91" s="47"/>
      <c r="F91" s="47"/>
      <c r="G91" s="47"/>
      <c r="H91" s="1"/>
      <c r="I91" s="1"/>
      <c r="J91" s="1"/>
    </row>
    <row r="92" spans="1:10" s="53" customFormat="1" ht="59.45" customHeight="1" x14ac:dyDescent="0.25">
      <c r="A92" s="7" t="s">
        <v>206</v>
      </c>
      <c r="B92" s="49" t="s">
        <v>6</v>
      </c>
      <c r="C92" s="47">
        <v>5275</v>
      </c>
      <c r="D92" s="47">
        <v>4000</v>
      </c>
      <c r="E92" s="47"/>
      <c r="F92" s="47"/>
      <c r="G92" s="47"/>
      <c r="H92" s="1"/>
      <c r="I92" s="1"/>
      <c r="J92" s="1"/>
    </row>
    <row r="93" spans="1:10" s="53" customFormat="1" ht="57" customHeight="1" x14ac:dyDescent="0.25">
      <c r="A93" s="7" t="s">
        <v>207</v>
      </c>
      <c r="B93" s="49" t="s">
        <v>6</v>
      </c>
      <c r="C93" s="47">
        <v>22000</v>
      </c>
      <c r="D93" s="47">
        <v>12609</v>
      </c>
      <c r="E93" s="47"/>
      <c r="F93" s="47"/>
      <c r="G93" s="47"/>
      <c r="H93" s="1"/>
      <c r="I93" s="1"/>
      <c r="J93" s="1"/>
    </row>
    <row r="94" spans="1:10" s="53" customFormat="1" ht="31.9" customHeight="1" x14ac:dyDescent="0.25">
      <c r="A94" s="7" t="s">
        <v>208</v>
      </c>
      <c r="B94" s="49" t="s">
        <v>6</v>
      </c>
      <c r="C94" s="47">
        <v>8400</v>
      </c>
      <c r="D94" s="47">
        <v>495</v>
      </c>
      <c r="E94" s="47"/>
      <c r="F94" s="47"/>
      <c r="G94" s="47"/>
      <c r="H94" s="1"/>
      <c r="I94" s="1"/>
      <c r="J94" s="1"/>
    </row>
    <row r="95" spans="1:10" ht="15.6" customHeight="1" x14ac:dyDescent="0.25">
      <c r="A95" s="34"/>
      <c r="B95" s="35"/>
      <c r="C95" s="35"/>
      <c r="D95" s="35"/>
      <c r="E95" s="35"/>
      <c r="F95" s="35"/>
      <c r="G95" s="35"/>
      <c r="H95" s="1"/>
      <c r="I95" s="1"/>
      <c r="J95" s="1"/>
    </row>
    <row r="96" spans="1:10" x14ac:dyDescent="0.25">
      <c r="A96" s="404" t="s">
        <v>23</v>
      </c>
      <c r="B96" s="404"/>
      <c r="C96" s="404"/>
      <c r="D96" s="404"/>
      <c r="E96" s="404"/>
      <c r="F96" s="404"/>
      <c r="G96" s="404"/>
      <c r="H96" s="1"/>
      <c r="I96" s="1"/>
      <c r="J96" s="1"/>
    </row>
    <row r="97" spans="1:10" ht="31.9" customHeight="1" x14ac:dyDescent="0.25">
      <c r="A97" s="410" t="s">
        <v>38</v>
      </c>
      <c r="B97" s="391" t="s">
        <v>5</v>
      </c>
      <c r="C97" s="31" t="s">
        <v>26</v>
      </c>
      <c r="D97" s="8" t="s">
        <v>27</v>
      </c>
      <c r="E97" s="412" t="s">
        <v>28</v>
      </c>
      <c r="F97" s="412"/>
      <c r="G97" s="412"/>
      <c r="H97" s="1"/>
      <c r="I97" s="1"/>
      <c r="J97" s="1"/>
    </row>
    <row r="98" spans="1:10" ht="17.45" customHeight="1" x14ac:dyDescent="0.25">
      <c r="A98" s="411"/>
      <c r="B98" s="392"/>
      <c r="C98" s="67" t="s">
        <v>10</v>
      </c>
      <c r="D98" s="67" t="s">
        <v>17</v>
      </c>
      <c r="E98" s="67" t="s">
        <v>119</v>
      </c>
      <c r="F98" s="45" t="s">
        <v>127</v>
      </c>
      <c r="G98" s="45" t="s">
        <v>222</v>
      </c>
      <c r="H98" s="1"/>
      <c r="I98" s="1"/>
      <c r="J98" s="1"/>
    </row>
    <row r="99" spans="1:10" ht="34.15" customHeight="1" x14ac:dyDescent="0.25">
      <c r="A99" s="11" t="s">
        <v>39</v>
      </c>
      <c r="B99" s="31" t="s">
        <v>6</v>
      </c>
      <c r="C99" s="9">
        <f>C52+C78+C80+C83+C85</f>
        <v>6453847</v>
      </c>
      <c r="D99" s="9">
        <f>D52+D78+D80+D83+D85+D76</f>
        <v>4039606</v>
      </c>
      <c r="E99" s="9">
        <f>E52+E78+E80+E83+E85+E76</f>
        <v>100000</v>
      </c>
      <c r="F99" s="9">
        <f>F52+F78+F80+F83+F85+F76</f>
        <v>0</v>
      </c>
      <c r="G99" s="9">
        <f>G52+G78+G80+G83+G85+G76</f>
        <v>0</v>
      </c>
      <c r="H99" s="1"/>
      <c r="I99" s="1"/>
      <c r="J99" s="1"/>
    </row>
    <row r="100" spans="1:10" s="17" customFormat="1" ht="58.9" customHeight="1" x14ac:dyDescent="0.25">
      <c r="A100" s="5"/>
      <c r="B100" s="5"/>
      <c r="C100" s="5"/>
      <c r="D100" s="5"/>
      <c r="E100" s="5"/>
      <c r="F100" s="443" t="s">
        <v>240</v>
      </c>
      <c r="G100" s="443"/>
      <c r="H100" s="14"/>
      <c r="I100" s="14"/>
      <c r="J100" s="14"/>
    </row>
    <row r="101" spans="1:10" ht="15.6" customHeight="1" x14ac:dyDescent="0.25">
      <c r="A101" s="404" t="s">
        <v>40</v>
      </c>
      <c r="B101" s="404"/>
      <c r="C101" s="404"/>
      <c r="D101" s="404"/>
      <c r="E101" s="404"/>
      <c r="F101" s="404"/>
      <c r="G101" s="404"/>
      <c r="H101" s="1"/>
      <c r="I101" s="1"/>
      <c r="J101" s="1"/>
    </row>
    <row r="102" spans="1:10" ht="21.6" customHeight="1" x14ac:dyDescent="0.25">
      <c r="A102" s="404" t="s">
        <v>234</v>
      </c>
      <c r="B102" s="404"/>
      <c r="C102" s="404"/>
      <c r="D102" s="404"/>
      <c r="E102" s="404"/>
      <c r="F102" s="404"/>
      <c r="G102" s="404"/>
      <c r="H102" s="1"/>
      <c r="I102" s="1"/>
      <c r="J102" s="1"/>
    </row>
    <row r="103" spans="1:10" ht="14.45" customHeight="1" x14ac:dyDescent="0.25">
      <c r="A103" s="13"/>
      <c r="B103" s="404" t="s">
        <v>225</v>
      </c>
      <c r="C103" s="404"/>
      <c r="D103" s="404"/>
      <c r="E103" s="404"/>
      <c r="F103" s="6"/>
      <c r="G103" s="6"/>
      <c r="H103" s="14"/>
      <c r="I103" s="1"/>
      <c r="J103" s="1"/>
    </row>
    <row r="104" spans="1:10" s="42" customFormat="1" ht="16.149999999999999" customHeight="1" x14ac:dyDescent="0.25">
      <c r="A104" s="13"/>
      <c r="B104" s="43"/>
      <c r="C104" s="43"/>
      <c r="D104" s="43"/>
      <c r="E104" s="43"/>
      <c r="F104" s="6"/>
      <c r="G104" s="6"/>
      <c r="H104" s="14"/>
      <c r="I104" s="1"/>
      <c r="J104" s="1"/>
    </row>
    <row r="105" spans="1:10" ht="33" customHeight="1" x14ac:dyDescent="0.25">
      <c r="A105" s="15" t="s">
        <v>41</v>
      </c>
      <c r="B105" s="388" t="s">
        <v>109</v>
      </c>
      <c r="C105" s="388"/>
      <c r="D105" s="388"/>
      <c r="E105" s="388"/>
      <c r="F105" s="388"/>
      <c r="G105" s="388"/>
      <c r="H105" s="1"/>
      <c r="I105" s="1"/>
      <c r="J105" s="1"/>
    </row>
    <row r="106" spans="1:10" ht="22.9" customHeight="1" x14ac:dyDescent="0.25">
      <c r="A106" s="13" t="s">
        <v>42</v>
      </c>
      <c r="B106" s="386" t="s">
        <v>126</v>
      </c>
      <c r="C106" s="386"/>
      <c r="D106" s="386"/>
      <c r="E106" s="29"/>
      <c r="F106" s="29"/>
      <c r="G106" s="29"/>
      <c r="H106" s="1"/>
      <c r="I106" s="1"/>
      <c r="J106" s="1"/>
    </row>
    <row r="107" spans="1:10" ht="127.9" customHeight="1" x14ac:dyDescent="0.25">
      <c r="A107" s="13" t="s">
        <v>0</v>
      </c>
      <c r="B107" s="388" t="s">
        <v>251</v>
      </c>
      <c r="C107" s="388"/>
      <c r="D107" s="388"/>
      <c r="E107" s="388"/>
      <c r="F107" s="388"/>
      <c r="G107" s="388"/>
      <c r="H107" s="1"/>
      <c r="I107" s="1"/>
      <c r="J107" s="1"/>
    </row>
    <row r="108" spans="1:10" ht="15" customHeight="1" x14ac:dyDescent="0.25">
      <c r="A108" s="30" t="s">
        <v>43</v>
      </c>
      <c r="B108" s="29"/>
      <c r="C108" s="30"/>
      <c r="D108" s="30"/>
      <c r="E108" s="30"/>
      <c r="F108" s="30"/>
      <c r="G108" s="30"/>
      <c r="H108" s="1"/>
      <c r="I108" s="1"/>
      <c r="J108" s="1"/>
    </row>
    <row r="109" spans="1:10" ht="27.6" customHeight="1" x14ac:dyDescent="0.25">
      <c r="A109" s="13" t="s">
        <v>1</v>
      </c>
      <c r="B109" s="386" t="s">
        <v>99</v>
      </c>
      <c r="C109" s="386"/>
      <c r="D109" s="386"/>
      <c r="E109" s="386"/>
      <c r="F109" s="386"/>
      <c r="G109" s="386"/>
      <c r="H109" s="1"/>
      <c r="I109" s="1"/>
      <c r="J109" s="1"/>
    </row>
    <row r="110" spans="1:10" ht="16.899999999999999" customHeight="1" x14ac:dyDescent="0.25">
      <c r="A110" s="13" t="s">
        <v>44</v>
      </c>
      <c r="B110" s="29" t="s">
        <v>81</v>
      </c>
      <c r="C110" s="30"/>
      <c r="D110" s="30"/>
      <c r="E110" s="30"/>
      <c r="F110" s="30"/>
      <c r="G110" s="30"/>
      <c r="H110" s="1"/>
      <c r="I110" s="1"/>
      <c r="J110" s="1"/>
    </row>
    <row r="111" spans="1:10" ht="15" customHeight="1" x14ac:dyDescent="0.25">
      <c r="A111" s="13" t="s">
        <v>45</v>
      </c>
      <c r="B111" s="386" t="s">
        <v>54</v>
      </c>
      <c r="C111" s="386"/>
      <c r="D111" s="30"/>
      <c r="E111" s="30"/>
      <c r="F111" s="30"/>
      <c r="G111" s="30"/>
      <c r="H111" s="1"/>
      <c r="I111" s="1"/>
      <c r="J111" s="1"/>
    </row>
    <row r="112" spans="1:10" ht="14.45" customHeight="1" x14ac:dyDescent="0.25">
      <c r="A112" s="13" t="s">
        <v>55</v>
      </c>
      <c r="B112" s="29" t="s">
        <v>110</v>
      </c>
      <c r="C112" s="30"/>
      <c r="D112" s="30"/>
      <c r="E112" s="30"/>
      <c r="F112" s="30"/>
      <c r="G112" s="30"/>
      <c r="H112" s="1"/>
      <c r="I112" s="1"/>
      <c r="J112" s="1"/>
    </row>
    <row r="113" spans="1:10" ht="15" customHeight="1" x14ac:dyDescent="0.25">
      <c r="A113" s="13" t="s">
        <v>46</v>
      </c>
      <c r="B113" s="388" t="s">
        <v>76</v>
      </c>
      <c r="C113" s="388"/>
      <c r="D113" s="388"/>
      <c r="E113" s="388"/>
      <c r="F113" s="388"/>
      <c r="G113" s="388"/>
      <c r="H113" s="1"/>
      <c r="I113" s="1"/>
      <c r="J113" s="1"/>
    </row>
    <row r="114" spans="1:10" ht="39" customHeight="1" x14ac:dyDescent="0.25">
      <c r="A114" s="13" t="s">
        <v>118</v>
      </c>
      <c r="B114" s="388" t="s">
        <v>245</v>
      </c>
      <c r="C114" s="388"/>
      <c r="D114" s="388"/>
      <c r="E114" s="388"/>
      <c r="F114" s="388"/>
      <c r="G114" s="388"/>
      <c r="H114" s="1"/>
      <c r="I114" s="1"/>
      <c r="J114" s="1"/>
    </row>
    <row r="115" spans="1:10" ht="27.6" customHeight="1" x14ac:dyDescent="0.25">
      <c r="A115" s="13" t="s">
        <v>47</v>
      </c>
      <c r="B115" s="388" t="s">
        <v>252</v>
      </c>
      <c r="C115" s="388"/>
      <c r="D115" s="388"/>
      <c r="E115" s="388"/>
      <c r="F115" s="388"/>
      <c r="G115" s="388"/>
      <c r="H115" s="1"/>
      <c r="I115" s="1"/>
      <c r="J115" s="1"/>
    </row>
    <row r="116" spans="1:10" ht="9" customHeight="1" x14ac:dyDescent="0.25">
      <c r="A116" s="27"/>
      <c r="B116" s="29"/>
      <c r="C116" s="30"/>
      <c r="D116" s="30"/>
      <c r="E116" s="30"/>
      <c r="F116" s="30"/>
      <c r="G116" s="30"/>
      <c r="H116" s="1"/>
      <c r="I116" s="1"/>
      <c r="J116" s="1"/>
    </row>
    <row r="117" spans="1:10" ht="13.15" customHeight="1" x14ac:dyDescent="0.25">
      <c r="A117" s="399" t="s">
        <v>48</v>
      </c>
      <c r="B117" s="399"/>
      <c r="C117" s="399"/>
      <c r="D117" s="399"/>
      <c r="E117" s="399"/>
      <c r="F117" s="399"/>
      <c r="G117" s="399"/>
      <c r="H117" s="1"/>
      <c r="I117" s="1"/>
      <c r="J117" s="1"/>
    </row>
    <row r="118" spans="1:10" ht="9" customHeight="1" x14ac:dyDescent="0.25">
      <c r="A118" s="27"/>
      <c r="B118" s="29"/>
      <c r="C118" s="30"/>
      <c r="D118" s="30"/>
      <c r="E118" s="30"/>
      <c r="F118" s="30"/>
      <c r="G118" s="30"/>
      <c r="H118" s="1"/>
      <c r="I118" s="1"/>
      <c r="J118" s="1"/>
    </row>
    <row r="119" spans="1:10" ht="12" customHeight="1" x14ac:dyDescent="0.25">
      <c r="A119" s="391" t="s">
        <v>49</v>
      </c>
      <c r="B119" s="391" t="s">
        <v>11</v>
      </c>
      <c r="C119" s="31" t="s">
        <v>50</v>
      </c>
      <c r="D119" s="31" t="s">
        <v>15</v>
      </c>
      <c r="E119" s="393" t="s">
        <v>51</v>
      </c>
      <c r="F119" s="394"/>
      <c r="G119" s="395"/>
      <c r="H119" s="1"/>
      <c r="I119" s="1"/>
      <c r="J119" s="1"/>
    </row>
    <row r="120" spans="1:10" ht="15" customHeight="1" x14ac:dyDescent="0.25">
      <c r="A120" s="392"/>
      <c r="B120" s="392"/>
      <c r="C120" s="67" t="s">
        <v>9</v>
      </c>
      <c r="D120" s="67" t="s">
        <v>16</v>
      </c>
      <c r="E120" s="67" t="s">
        <v>120</v>
      </c>
      <c r="F120" s="67" t="s">
        <v>133</v>
      </c>
      <c r="G120" s="52" t="s">
        <v>226</v>
      </c>
      <c r="H120" s="1"/>
      <c r="I120" s="1"/>
      <c r="J120" s="1"/>
    </row>
    <row r="121" spans="1:10" ht="33" customHeight="1" x14ac:dyDescent="0.25">
      <c r="A121" s="7" t="s">
        <v>7</v>
      </c>
      <c r="B121" s="4" t="s">
        <v>52</v>
      </c>
      <c r="C121" s="10">
        <v>330927</v>
      </c>
      <c r="D121" s="10"/>
      <c r="E121" s="10"/>
      <c r="F121" s="10"/>
      <c r="G121" s="10"/>
      <c r="H121" s="1"/>
      <c r="I121" s="1"/>
      <c r="J121" s="1"/>
    </row>
    <row r="122" spans="1:10" ht="22.9" customHeight="1" x14ac:dyDescent="0.25">
      <c r="A122" s="12" t="s">
        <v>8</v>
      </c>
      <c r="B122" s="4" t="s">
        <v>52</v>
      </c>
      <c r="C122" s="21">
        <v>6453847</v>
      </c>
      <c r="D122" s="21">
        <v>4039606</v>
      </c>
      <c r="E122" s="21">
        <v>100000</v>
      </c>
      <c r="F122" s="21"/>
      <c r="G122" s="21"/>
      <c r="H122" s="1"/>
      <c r="I122" s="1"/>
      <c r="J122" s="1"/>
    </row>
    <row r="123" spans="1:10" ht="29.45" customHeight="1" x14ac:dyDescent="0.25">
      <c r="A123" s="11" t="s">
        <v>53</v>
      </c>
      <c r="B123" s="31" t="s">
        <v>52</v>
      </c>
      <c r="C123" s="9">
        <f>C121+C122</f>
        <v>6784774</v>
      </c>
      <c r="D123" s="9">
        <f>D121+D122</f>
        <v>4039606</v>
      </c>
      <c r="E123" s="9">
        <f t="shared" ref="E123" si="6">E121+E122</f>
        <v>100000</v>
      </c>
      <c r="F123" s="9">
        <f t="shared" ref="F123" si="7">F121+F122</f>
        <v>0</v>
      </c>
      <c r="G123" s="9">
        <f t="shared" ref="G123" si="8">G121+G122</f>
        <v>0</v>
      </c>
      <c r="H123" s="1"/>
      <c r="I123" s="1"/>
      <c r="J123" s="1"/>
    </row>
    <row r="124" spans="1:10" ht="11.45" customHeight="1" x14ac:dyDescent="0.25">
      <c r="A124" s="16"/>
      <c r="B124" s="33"/>
      <c r="C124" s="32"/>
      <c r="D124" s="32"/>
      <c r="E124" s="32"/>
      <c r="F124" s="32"/>
      <c r="G124" s="32"/>
      <c r="H124" s="1"/>
      <c r="I124" s="1"/>
      <c r="J124" s="1"/>
    </row>
    <row r="125" spans="1:10" s="53" customFormat="1" ht="29.45" customHeight="1" x14ac:dyDescent="0.25">
      <c r="A125" s="16" t="s">
        <v>57</v>
      </c>
      <c r="B125" s="387" t="s">
        <v>70</v>
      </c>
      <c r="C125" s="387"/>
      <c r="D125" s="387"/>
      <c r="E125" s="387"/>
      <c r="F125" s="387"/>
      <c r="G125" s="387"/>
      <c r="H125" s="1"/>
      <c r="I125" s="1"/>
      <c r="J125" s="1"/>
    </row>
    <row r="126" spans="1:10" s="53" customFormat="1" ht="13.9" customHeight="1" x14ac:dyDescent="0.25">
      <c r="A126" s="16" t="s">
        <v>58</v>
      </c>
      <c r="B126" s="386"/>
      <c r="C126" s="386"/>
      <c r="D126" s="386"/>
      <c r="E126" s="32"/>
      <c r="F126" s="32"/>
      <c r="G126" s="32"/>
      <c r="H126" s="1"/>
      <c r="I126" s="1"/>
      <c r="J126" s="1"/>
    </row>
    <row r="127" spans="1:10" s="53" customFormat="1" ht="15" customHeight="1" x14ac:dyDescent="0.25">
      <c r="A127" s="16" t="s">
        <v>44</v>
      </c>
      <c r="B127" s="387" t="s">
        <v>74</v>
      </c>
      <c r="C127" s="387"/>
      <c r="D127" s="387"/>
      <c r="E127" s="387"/>
      <c r="F127" s="387"/>
      <c r="G127" s="387"/>
      <c r="H127" s="1"/>
      <c r="I127" s="1"/>
      <c r="J127" s="1"/>
    </row>
    <row r="128" spans="1:10" s="53" customFormat="1" x14ac:dyDescent="0.25">
      <c r="A128" s="16" t="s">
        <v>55</v>
      </c>
      <c r="B128" s="51" t="s">
        <v>110</v>
      </c>
      <c r="C128" s="32"/>
      <c r="D128" s="32"/>
      <c r="E128" s="32"/>
      <c r="F128" s="32"/>
      <c r="G128" s="32"/>
      <c r="H128" s="1"/>
      <c r="I128" s="1"/>
      <c r="J128" s="1"/>
    </row>
    <row r="129" spans="1:10" s="53" customFormat="1" ht="31.9" customHeight="1" x14ac:dyDescent="0.25">
      <c r="A129" s="13" t="s">
        <v>59</v>
      </c>
      <c r="B129" s="388" t="s">
        <v>252</v>
      </c>
      <c r="C129" s="388"/>
      <c r="D129" s="388"/>
      <c r="E129" s="388"/>
      <c r="F129" s="388"/>
      <c r="G129" s="388"/>
      <c r="H129" s="1"/>
      <c r="I129" s="1"/>
      <c r="J129" s="1"/>
    </row>
    <row r="130" spans="1:10" s="53" customFormat="1" ht="11.45" customHeight="1" x14ac:dyDescent="0.25">
      <c r="A130" s="13"/>
      <c r="B130" s="50"/>
      <c r="C130" s="50"/>
      <c r="D130" s="50"/>
      <c r="E130" s="50"/>
      <c r="F130" s="50"/>
      <c r="G130" s="50"/>
      <c r="H130" s="1"/>
      <c r="I130" s="1"/>
      <c r="J130" s="1"/>
    </row>
    <row r="131" spans="1:10" s="53" customFormat="1" ht="14.45" customHeight="1" x14ac:dyDescent="0.25">
      <c r="A131" s="389" t="s">
        <v>12</v>
      </c>
      <c r="B131" s="389"/>
      <c r="C131" s="389"/>
      <c r="D131" s="389"/>
      <c r="E131" s="389"/>
      <c r="F131" s="389"/>
      <c r="G131" s="389"/>
      <c r="H131" s="1"/>
      <c r="I131" s="1"/>
      <c r="J131" s="1"/>
    </row>
    <row r="132" spans="1:10" s="53" customFormat="1" ht="19.899999999999999" customHeight="1" x14ac:dyDescent="0.25">
      <c r="A132" s="391" t="s">
        <v>12</v>
      </c>
      <c r="B132" s="391" t="s">
        <v>11</v>
      </c>
      <c r="C132" s="52" t="s">
        <v>50</v>
      </c>
      <c r="D132" s="52" t="s">
        <v>15</v>
      </c>
      <c r="E132" s="393" t="s">
        <v>51</v>
      </c>
      <c r="F132" s="394"/>
      <c r="G132" s="395"/>
      <c r="H132" s="1"/>
      <c r="I132" s="1"/>
      <c r="J132" s="1"/>
    </row>
    <row r="133" spans="1:10" s="53" customFormat="1" ht="18.600000000000001" customHeight="1" x14ac:dyDescent="0.25">
      <c r="A133" s="392"/>
      <c r="B133" s="392"/>
      <c r="C133" s="67" t="s">
        <v>9</v>
      </c>
      <c r="D133" s="67" t="s">
        <v>16</v>
      </c>
      <c r="E133" s="67" t="s">
        <v>120</v>
      </c>
      <c r="F133" s="67" t="s">
        <v>133</v>
      </c>
      <c r="G133" s="52" t="s">
        <v>226</v>
      </c>
      <c r="H133" s="1"/>
      <c r="I133" s="1"/>
      <c r="J133" s="1"/>
    </row>
    <row r="134" spans="1:10" s="53" customFormat="1" ht="43.15" customHeight="1" x14ac:dyDescent="0.25">
      <c r="A134" s="48" t="s">
        <v>141</v>
      </c>
      <c r="B134" s="4" t="s">
        <v>52</v>
      </c>
      <c r="C134" s="10">
        <v>330927</v>
      </c>
      <c r="D134" s="10"/>
      <c r="E134" s="10"/>
      <c r="F134" s="10"/>
      <c r="G134" s="10"/>
      <c r="H134" s="1"/>
      <c r="I134" s="1"/>
      <c r="J134" s="1"/>
    </row>
    <row r="135" spans="1:10" s="53" customFormat="1" ht="16.899999999999999" customHeight="1" x14ac:dyDescent="0.25">
      <c r="A135" s="34"/>
      <c r="B135" s="35"/>
      <c r="C135" s="35"/>
      <c r="D135" s="35"/>
      <c r="E135" s="35"/>
      <c r="F135" s="35"/>
      <c r="G135" s="35"/>
      <c r="H135" s="1"/>
      <c r="I135" s="1"/>
      <c r="J135" s="1"/>
    </row>
    <row r="136" spans="1:10" s="53" customFormat="1" x14ac:dyDescent="0.25">
      <c r="A136" s="399" t="s">
        <v>102</v>
      </c>
      <c r="B136" s="399"/>
      <c r="C136" s="399"/>
      <c r="D136" s="399"/>
      <c r="E136" s="399"/>
      <c r="F136" s="399"/>
      <c r="G136" s="399"/>
      <c r="H136" s="1"/>
      <c r="I136" s="1"/>
      <c r="J136" s="1"/>
    </row>
    <row r="137" spans="1:10" s="53" customFormat="1" ht="21" customHeight="1" x14ac:dyDescent="0.25">
      <c r="A137" s="391" t="s">
        <v>60</v>
      </c>
      <c r="B137" s="391" t="s">
        <v>11</v>
      </c>
      <c r="C137" s="52" t="s">
        <v>50</v>
      </c>
      <c r="D137" s="52" t="s">
        <v>15</v>
      </c>
      <c r="E137" s="393" t="s">
        <v>51</v>
      </c>
      <c r="F137" s="394"/>
      <c r="G137" s="395"/>
      <c r="H137" s="1"/>
      <c r="I137" s="1"/>
      <c r="J137" s="1"/>
    </row>
    <row r="138" spans="1:10" s="53" customFormat="1" ht="18.600000000000001" customHeight="1" x14ac:dyDescent="0.25">
      <c r="A138" s="392"/>
      <c r="B138" s="392"/>
      <c r="C138" s="67" t="s">
        <v>9</v>
      </c>
      <c r="D138" s="67" t="s">
        <v>16</v>
      </c>
      <c r="E138" s="67" t="s">
        <v>120</v>
      </c>
      <c r="F138" s="67" t="s">
        <v>133</v>
      </c>
      <c r="G138" s="52" t="s">
        <v>226</v>
      </c>
      <c r="H138" s="1"/>
      <c r="I138" s="1"/>
      <c r="J138" s="1"/>
    </row>
    <row r="139" spans="1:10" s="53" customFormat="1" ht="31.15" customHeight="1" x14ac:dyDescent="0.25">
      <c r="A139" s="11" t="s">
        <v>61</v>
      </c>
      <c r="B139" s="52" t="s">
        <v>52</v>
      </c>
      <c r="C139" s="46">
        <v>330927</v>
      </c>
      <c r="D139" s="46"/>
      <c r="E139" s="46"/>
      <c r="F139" s="46"/>
      <c r="G139" s="46"/>
    </row>
    <row r="140" spans="1:10" s="53" customFormat="1" ht="15" customHeight="1" x14ac:dyDescent="0.25">
      <c r="A140" s="16"/>
      <c r="B140" s="38"/>
      <c r="C140" s="54"/>
      <c r="D140" s="54"/>
      <c r="E140" s="54"/>
      <c r="F140" s="54"/>
      <c r="G140" s="54"/>
    </row>
    <row r="141" spans="1:10" ht="27.6" customHeight="1" x14ac:dyDescent="0.25">
      <c r="A141" s="16" t="s">
        <v>57</v>
      </c>
      <c r="B141" s="387" t="s">
        <v>56</v>
      </c>
      <c r="C141" s="387"/>
      <c r="D141" s="387"/>
      <c r="E141" s="387"/>
      <c r="F141" s="387"/>
      <c r="G141" s="387"/>
      <c r="H141" s="1"/>
      <c r="I141" s="1"/>
      <c r="J141" s="1"/>
    </row>
    <row r="142" spans="1:10" ht="16.899999999999999" customHeight="1" x14ac:dyDescent="0.25">
      <c r="A142" s="16" t="s">
        <v>58</v>
      </c>
      <c r="B142" s="386" t="s">
        <v>99</v>
      </c>
      <c r="C142" s="386"/>
      <c r="D142" s="386"/>
      <c r="E142" s="386"/>
      <c r="F142" s="386"/>
      <c r="G142" s="386"/>
      <c r="H142" s="1"/>
      <c r="I142" s="1"/>
      <c r="J142" s="1"/>
    </row>
    <row r="143" spans="1:10" ht="15.6" customHeight="1" x14ac:dyDescent="0.25">
      <c r="A143" s="16" t="s">
        <v>44</v>
      </c>
      <c r="B143" s="387" t="s">
        <v>74</v>
      </c>
      <c r="C143" s="387"/>
      <c r="D143" s="387"/>
      <c r="E143" s="387"/>
      <c r="F143" s="387"/>
      <c r="G143" s="387"/>
      <c r="H143" s="1"/>
      <c r="I143" s="1"/>
      <c r="J143" s="1"/>
    </row>
    <row r="144" spans="1:10" ht="14.45" customHeight="1" x14ac:dyDescent="0.25">
      <c r="A144" s="16" t="s">
        <v>55</v>
      </c>
      <c r="B144" s="28" t="s">
        <v>75</v>
      </c>
      <c r="C144" s="32"/>
      <c r="D144" s="32"/>
      <c r="E144" s="32"/>
      <c r="F144" s="32"/>
      <c r="G144" s="32"/>
      <c r="H144" s="1"/>
      <c r="I144" s="1"/>
      <c r="J144" s="1"/>
    </row>
    <row r="145" spans="1:10" ht="31.9" customHeight="1" x14ac:dyDescent="0.25">
      <c r="A145" s="13" t="s">
        <v>59</v>
      </c>
      <c r="B145" s="388" t="s">
        <v>252</v>
      </c>
      <c r="C145" s="388"/>
      <c r="D145" s="388"/>
      <c r="E145" s="388"/>
      <c r="F145" s="388"/>
      <c r="G145" s="388"/>
      <c r="H145" s="1"/>
      <c r="I145" s="1"/>
      <c r="J145" s="1"/>
    </row>
    <row r="146" spans="1:10" ht="17.25" customHeight="1" x14ac:dyDescent="0.25">
      <c r="A146" s="13"/>
      <c r="B146" s="27"/>
      <c r="C146" s="27"/>
      <c r="D146" s="27"/>
      <c r="E146" s="27"/>
      <c r="F146" s="27"/>
      <c r="G146" s="27"/>
      <c r="H146" s="1"/>
      <c r="I146" s="1"/>
      <c r="J146" s="1"/>
    </row>
    <row r="147" spans="1:10" ht="17.45" customHeight="1" x14ac:dyDescent="0.25">
      <c r="A147" s="419" t="s">
        <v>12</v>
      </c>
      <c r="B147" s="419"/>
      <c r="C147" s="419"/>
      <c r="D147" s="419"/>
      <c r="E147" s="419"/>
      <c r="F147" s="419"/>
      <c r="G147" s="419"/>
      <c r="H147" s="1"/>
      <c r="I147" s="1"/>
      <c r="J147" s="1"/>
    </row>
    <row r="148" spans="1:10" ht="23.45" customHeight="1" x14ac:dyDescent="0.25">
      <c r="A148" s="391" t="s">
        <v>12</v>
      </c>
      <c r="B148" s="391" t="s">
        <v>11</v>
      </c>
      <c r="C148" s="31" t="s">
        <v>50</v>
      </c>
      <c r="D148" s="31" t="s">
        <v>15</v>
      </c>
      <c r="E148" s="393" t="s">
        <v>51</v>
      </c>
      <c r="F148" s="394"/>
      <c r="G148" s="395"/>
      <c r="H148" s="1"/>
      <c r="I148" s="1"/>
      <c r="J148" s="1"/>
    </row>
    <row r="149" spans="1:10" ht="23.45" customHeight="1" x14ac:dyDescent="0.25">
      <c r="A149" s="392"/>
      <c r="B149" s="392"/>
      <c r="C149" s="67" t="s">
        <v>9</v>
      </c>
      <c r="D149" s="67" t="s">
        <v>16</v>
      </c>
      <c r="E149" s="67" t="s">
        <v>120</v>
      </c>
      <c r="F149" s="67" t="s">
        <v>133</v>
      </c>
      <c r="G149" s="52" t="s">
        <v>226</v>
      </c>
      <c r="H149" s="1"/>
      <c r="I149" s="1"/>
      <c r="J149" s="1"/>
    </row>
    <row r="150" spans="1:10" s="62" customFormat="1" x14ac:dyDescent="0.25">
      <c r="A150" s="63" t="s">
        <v>142</v>
      </c>
      <c r="B150" s="60"/>
      <c r="C150" s="61">
        <f>SUM(C151:C173)</f>
        <v>5777129</v>
      </c>
      <c r="D150" s="61">
        <f>SUM(D151:D173)</f>
        <v>3731470</v>
      </c>
      <c r="E150" s="61">
        <f>SUM(E151:E173)</f>
        <v>0</v>
      </c>
      <c r="F150" s="61">
        <f>SUM(F151:F173)</f>
        <v>0</v>
      </c>
      <c r="G150" s="61">
        <f>SUM(G151:G173)</f>
        <v>0</v>
      </c>
    </row>
    <row r="151" spans="1:10" s="53" customFormat="1" ht="42.6" customHeight="1" x14ac:dyDescent="0.25">
      <c r="A151" s="7" t="s">
        <v>143</v>
      </c>
      <c r="B151" s="49" t="s">
        <v>231</v>
      </c>
      <c r="C151" s="47">
        <v>34062</v>
      </c>
      <c r="D151" s="47"/>
      <c r="E151" s="47"/>
      <c r="F151" s="47"/>
      <c r="G151" s="47"/>
      <c r="H151" s="1"/>
      <c r="I151" s="1"/>
      <c r="J151" s="1"/>
    </row>
    <row r="152" spans="1:10" s="53" customFormat="1" ht="42.6" customHeight="1" x14ac:dyDescent="0.25">
      <c r="A152" s="7" t="s">
        <v>144</v>
      </c>
      <c r="B152" s="49" t="s">
        <v>231</v>
      </c>
      <c r="C152" s="47">
        <v>71578</v>
      </c>
      <c r="D152" s="47"/>
      <c r="E152" s="47"/>
      <c r="F152" s="47"/>
      <c r="G152" s="47"/>
      <c r="H152" s="1"/>
      <c r="I152" s="1"/>
      <c r="J152" s="1"/>
    </row>
    <row r="153" spans="1:10" s="53" customFormat="1" ht="45.6" customHeight="1" x14ac:dyDescent="0.25">
      <c r="A153" s="7" t="s">
        <v>145</v>
      </c>
      <c r="B153" s="49" t="s">
        <v>231</v>
      </c>
      <c r="C153" s="47">
        <v>6790</v>
      </c>
      <c r="D153" s="47"/>
      <c r="E153" s="47"/>
      <c r="F153" s="47"/>
      <c r="G153" s="47"/>
      <c r="H153" s="1"/>
      <c r="I153" s="1"/>
      <c r="J153" s="1"/>
    </row>
    <row r="154" spans="1:10" s="53" customFormat="1" ht="35.450000000000003" customHeight="1" x14ac:dyDescent="0.25">
      <c r="A154" s="7" t="s">
        <v>146</v>
      </c>
      <c r="B154" s="49" t="s">
        <v>231</v>
      </c>
      <c r="C154" s="47">
        <v>26274</v>
      </c>
      <c r="D154" s="47"/>
      <c r="E154" s="47"/>
      <c r="F154" s="47"/>
      <c r="G154" s="47"/>
      <c r="H154" s="1"/>
      <c r="I154" s="1"/>
      <c r="J154" s="1"/>
    </row>
    <row r="155" spans="1:10" s="53" customFormat="1" ht="63.75" x14ac:dyDescent="0.25">
      <c r="A155" s="7" t="s">
        <v>147</v>
      </c>
      <c r="B155" s="49" t="s">
        <v>231</v>
      </c>
      <c r="C155" s="47">
        <v>320043</v>
      </c>
      <c r="D155" s="47"/>
      <c r="E155" s="47"/>
      <c r="F155" s="47"/>
      <c r="G155" s="47"/>
      <c r="H155" s="1"/>
      <c r="I155" s="1"/>
      <c r="J155" s="1"/>
    </row>
    <row r="156" spans="1:10" s="53" customFormat="1" ht="63.75" x14ac:dyDescent="0.25">
      <c r="A156" s="7" t="s">
        <v>148</v>
      </c>
      <c r="B156" s="49" t="s">
        <v>231</v>
      </c>
      <c r="C156" s="47">
        <v>306719</v>
      </c>
      <c r="D156" s="47"/>
      <c r="E156" s="47"/>
      <c r="F156" s="47"/>
      <c r="G156" s="47"/>
      <c r="H156" s="1"/>
      <c r="I156" s="1"/>
      <c r="J156" s="1"/>
    </row>
    <row r="157" spans="1:10" s="53" customFormat="1" ht="63.75" x14ac:dyDescent="0.25">
      <c r="A157" s="7" t="s">
        <v>149</v>
      </c>
      <c r="B157" s="49" t="s">
        <v>231</v>
      </c>
      <c r="C157" s="47">
        <v>70000</v>
      </c>
      <c r="D157" s="47"/>
      <c r="E157" s="47"/>
      <c r="F157" s="47"/>
      <c r="G157" s="47"/>
      <c r="H157" s="1"/>
      <c r="I157" s="1"/>
      <c r="J157" s="1"/>
    </row>
    <row r="158" spans="1:10" s="53" customFormat="1" ht="51" x14ac:dyDescent="0.25">
      <c r="A158" s="7" t="s">
        <v>150</v>
      </c>
      <c r="B158" s="49" t="s">
        <v>231</v>
      </c>
      <c r="C158" s="47">
        <v>65000</v>
      </c>
      <c r="D158" s="47"/>
      <c r="E158" s="47"/>
      <c r="F158" s="47"/>
      <c r="G158" s="47"/>
      <c r="H158" s="1"/>
      <c r="I158" s="1"/>
      <c r="J158" s="1"/>
    </row>
    <row r="159" spans="1:10" s="53" customFormat="1" ht="51" x14ac:dyDescent="0.25">
      <c r="A159" s="7" t="s">
        <v>152</v>
      </c>
      <c r="B159" s="49" t="s">
        <v>231</v>
      </c>
      <c r="C159" s="47">
        <v>400000</v>
      </c>
      <c r="D159" s="47">
        <v>300000</v>
      </c>
      <c r="E159" s="47"/>
      <c r="F159" s="47"/>
      <c r="G159" s="47"/>
      <c r="H159" s="1"/>
      <c r="I159" s="1"/>
      <c r="J159" s="1"/>
    </row>
    <row r="160" spans="1:10" s="53" customFormat="1" ht="38.25" x14ac:dyDescent="0.25">
      <c r="A160" s="7" t="s">
        <v>165</v>
      </c>
      <c r="B160" s="49" t="s">
        <v>231</v>
      </c>
      <c r="C160" s="47">
        <v>217671</v>
      </c>
      <c r="D160" s="47">
        <v>81688</v>
      </c>
      <c r="E160" s="47"/>
      <c r="F160" s="47"/>
      <c r="G160" s="47"/>
      <c r="H160" s="1"/>
      <c r="I160" s="1"/>
      <c r="J160" s="1"/>
    </row>
    <row r="161" spans="1:10" s="53" customFormat="1" ht="34.9" customHeight="1" x14ac:dyDescent="0.25">
      <c r="A161" s="7" t="s">
        <v>166</v>
      </c>
      <c r="B161" s="49" t="s">
        <v>231</v>
      </c>
      <c r="C161" s="47">
        <v>335539</v>
      </c>
      <c r="D161" s="47"/>
      <c r="E161" s="47"/>
      <c r="F161" s="47"/>
      <c r="G161" s="47"/>
      <c r="H161" s="1"/>
      <c r="I161" s="1"/>
      <c r="J161" s="1"/>
    </row>
    <row r="162" spans="1:10" s="53" customFormat="1" ht="76.5" x14ac:dyDescent="0.25">
      <c r="A162" s="7" t="s">
        <v>167</v>
      </c>
      <c r="B162" s="49" t="s">
        <v>231</v>
      </c>
      <c r="C162" s="47">
        <v>200702</v>
      </c>
      <c r="D162" s="47">
        <v>520000</v>
      </c>
      <c r="E162" s="47"/>
      <c r="F162" s="47"/>
      <c r="G162" s="47"/>
      <c r="H162" s="1"/>
      <c r="I162" s="1"/>
      <c r="J162" s="1"/>
    </row>
    <row r="163" spans="1:10" s="53" customFormat="1" ht="76.5" x14ac:dyDescent="0.25">
      <c r="A163" s="7" t="s">
        <v>168</v>
      </c>
      <c r="B163" s="49" t="s">
        <v>231</v>
      </c>
      <c r="C163" s="47">
        <v>1000</v>
      </c>
      <c r="D163" s="47"/>
      <c r="E163" s="47"/>
      <c r="F163" s="47"/>
      <c r="G163" s="47"/>
      <c r="H163" s="1"/>
      <c r="I163" s="1"/>
      <c r="J163" s="1"/>
    </row>
    <row r="164" spans="1:10" s="53" customFormat="1" ht="45" customHeight="1" x14ac:dyDescent="0.25">
      <c r="A164" s="7" t="s">
        <v>169</v>
      </c>
      <c r="B164" s="49" t="s">
        <v>231</v>
      </c>
      <c r="C164" s="47">
        <v>116429</v>
      </c>
      <c r="D164" s="47"/>
      <c r="E164" s="47"/>
      <c r="F164" s="47"/>
      <c r="G164" s="47"/>
      <c r="H164" s="1"/>
      <c r="I164" s="1"/>
      <c r="J164" s="1"/>
    </row>
    <row r="165" spans="1:10" s="53" customFormat="1" ht="38.25" x14ac:dyDescent="0.25">
      <c r="A165" s="7" t="s">
        <v>170</v>
      </c>
      <c r="B165" s="49" t="s">
        <v>231</v>
      </c>
      <c r="C165" s="47">
        <v>350000</v>
      </c>
      <c r="D165" s="47">
        <v>140000</v>
      </c>
      <c r="E165" s="47"/>
      <c r="F165" s="47"/>
      <c r="G165" s="47"/>
      <c r="H165" s="1"/>
      <c r="I165" s="1"/>
      <c r="J165" s="1"/>
    </row>
    <row r="166" spans="1:10" s="53" customFormat="1" ht="108" customHeight="1" x14ac:dyDescent="0.25">
      <c r="A166" s="7" t="s">
        <v>171</v>
      </c>
      <c r="B166" s="49" t="s">
        <v>231</v>
      </c>
      <c r="C166" s="47">
        <v>221536</v>
      </c>
      <c r="D166" s="47">
        <v>195000</v>
      </c>
      <c r="E166" s="47"/>
      <c r="F166" s="47"/>
      <c r="G166" s="47"/>
      <c r="H166" s="1"/>
      <c r="I166" s="1"/>
      <c r="J166" s="1"/>
    </row>
    <row r="167" spans="1:10" s="53" customFormat="1" ht="56.45" customHeight="1" x14ac:dyDescent="0.25">
      <c r="A167" s="7" t="s">
        <v>172</v>
      </c>
      <c r="B167" s="49" t="s">
        <v>231</v>
      </c>
      <c r="C167" s="47">
        <v>200000</v>
      </c>
      <c r="D167" s="47">
        <v>270000</v>
      </c>
      <c r="E167" s="47"/>
      <c r="F167" s="47"/>
      <c r="G167" s="47"/>
      <c r="H167" s="1"/>
      <c r="I167" s="1"/>
      <c r="J167" s="1"/>
    </row>
    <row r="168" spans="1:10" s="53" customFormat="1" ht="58.15" customHeight="1" x14ac:dyDescent="0.25">
      <c r="A168" s="7" t="s">
        <v>173</v>
      </c>
      <c r="B168" s="49" t="s">
        <v>231</v>
      </c>
      <c r="C168" s="47">
        <v>1304187</v>
      </c>
      <c r="D168" s="47">
        <v>860000</v>
      </c>
      <c r="E168" s="47"/>
      <c r="F168" s="47"/>
      <c r="G168" s="47"/>
      <c r="H168" s="1"/>
      <c r="I168" s="1"/>
      <c r="J168" s="1"/>
    </row>
    <row r="169" spans="1:10" s="53" customFormat="1" ht="57.6" customHeight="1" x14ac:dyDescent="0.25">
      <c r="A169" s="7" t="s">
        <v>174</v>
      </c>
      <c r="B169" s="49" t="s">
        <v>231</v>
      </c>
      <c r="C169" s="47">
        <v>1031471</v>
      </c>
      <c r="D169" s="47">
        <v>444782</v>
      </c>
      <c r="E169" s="47"/>
      <c r="F169" s="47"/>
      <c r="G169" s="47"/>
      <c r="H169" s="1"/>
      <c r="I169" s="1"/>
      <c r="J169" s="1"/>
    </row>
    <row r="170" spans="1:10" s="53" customFormat="1" ht="46.15" customHeight="1" x14ac:dyDescent="0.25">
      <c r="A170" s="7" t="s">
        <v>175</v>
      </c>
      <c r="B170" s="49" t="s">
        <v>231</v>
      </c>
      <c r="C170" s="47">
        <v>245819</v>
      </c>
      <c r="D170" s="47">
        <v>460000</v>
      </c>
      <c r="E170" s="47"/>
      <c r="F170" s="47"/>
      <c r="G170" s="47"/>
      <c r="H170" s="1"/>
      <c r="I170" s="1"/>
      <c r="J170" s="1"/>
    </row>
    <row r="171" spans="1:10" s="53" customFormat="1" ht="61.15" customHeight="1" x14ac:dyDescent="0.25">
      <c r="A171" s="7" t="s">
        <v>176</v>
      </c>
      <c r="B171" s="49" t="s">
        <v>231</v>
      </c>
      <c r="C171" s="47">
        <v>88546</v>
      </c>
      <c r="D171" s="47">
        <v>125000</v>
      </c>
      <c r="E171" s="47"/>
      <c r="F171" s="47"/>
      <c r="G171" s="47"/>
      <c r="H171" s="1"/>
      <c r="I171" s="1"/>
      <c r="J171" s="1"/>
    </row>
    <row r="172" spans="1:10" s="68" customFormat="1" ht="45" customHeight="1" x14ac:dyDescent="0.25">
      <c r="A172" s="70" t="s">
        <v>151</v>
      </c>
      <c r="B172" s="49" t="s">
        <v>231</v>
      </c>
      <c r="C172" s="47">
        <v>163763</v>
      </c>
      <c r="D172" s="47">
        <v>95000</v>
      </c>
      <c r="E172" s="47"/>
      <c r="F172" s="47"/>
      <c r="G172" s="47"/>
      <c r="H172" s="1"/>
      <c r="I172" s="1"/>
      <c r="J172" s="1"/>
    </row>
    <row r="173" spans="1:10" s="68" customFormat="1" ht="114.75" x14ac:dyDescent="0.25">
      <c r="A173" s="71" t="s">
        <v>230</v>
      </c>
      <c r="B173" s="49" t="s">
        <v>231</v>
      </c>
      <c r="C173" s="47"/>
      <c r="D173" s="47">
        <v>240000</v>
      </c>
      <c r="E173" s="47"/>
      <c r="F173" s="47"/>
      <c r="G173" s="47"/>
      <c r="H173" s="1"/>
      <c r="I173" s="1"/>
      <c r="J173" s="1"/>
    </row>
    <row r="174" spans="1:10" s="62" customFormat="1" x14ac:dyDescent="0.25">
      <c r="A174" s="60" t="s">
        <v>248</v>
      </c>
      <c r="B174" s="60"/>
      <c r="C174" s="61">
        <f>SUM(C175:C175)</f>
        <v>0</v>
      </c>
      <c r="D174" s="61">
        <f>SUM(D175:D175)</f>
        <v>0</v>
      </c>
      <c r="E174" s="61">
        <f>SUM(E175:E175)</f>
        <v>100000</v>
      </c>
      <c r="F174" s="61">
        <f>SUM(F175:F175)</f>
        <v>0</v>
      </c>
      <c r="G174" s="61">
        <f>SUM(G175:G175)</f>
        <v>0</v>
      </c>
    </row>
    <row r="175" spans="1:10" s="76" customFormat="1" ht="36.6" customHeight="1" x14ac:dyDescent="0.25">
      <c r="A175" s="7" t="s">
        <v>247</v>
      </c>
      <c r="B175" s="49" t="s">
        <v>6</v>
      </c>
      <c r="C175" s="47"/>
      <c r="D175" s="47"/>
      <c r="E175" s="47">
        <v>100000</v>
      </c>
      <c r="F175" s="47"/>
      <c r="G175" s="47"/>
      <c r="H175" s="1"/>
      <c r="I175" s="1"/>
      <c r="J175" s="1"/>
    </row>
    <row r="176" spans="1:10" s="62" customFormat="1" x14ac:dyDescent="0.25">
      <c r="A176" s="63" t="s">
        <v>163</v>
      </c>
      <c r="B176" s="60"/>
      <c r="C176" s="61">
        <f>SUM(C177:C177)</f>
        <v>33160</v>
      </c>
      <c r="D176" s="61">
        <f>SUM(D177:D177)</f>
        <v>0</v>
      </c>
      <c r="E176" s="61">
        <f>SUM(E177:E177)</f>
        <v>0</v>
      </c>
      <c r="F176" s="61">
        <f>SUM(F177:F177)</f>
        <v>0</v>
      </c>
      <c r="G176" s="61">
        <f>SUM(G177:G177)</f>
        <v>0</v>
      </c>
    </row>
    <row r="177" spans="1:10" s="53" customFormat="1" ht="43.9" customHeight="1" x14ac:dyDescent="0.25">
      <c r="A177" s="7" t="s">
        <v>164</v>
      </c>
      <c r="B177" s="49" t="s">
        <v>231</v>
      </c>
      <c r="C177" s="47">
        <v>33160</v>
      </c>
      <c r="D177" s="47"/>
      <c r="E177" s="47"/>
      <c r="F177" s="47"/>
      <c r="G177" s="47"/>
      <c r="H177" s="1"/>
      <c r="I177" s="1"/>
      <c r="J177" s="1"/>
    </row>
    <row r="178" spans="1:10" s="62" customFormat="1" x14ac:dyDescent="0.25">
      <c r="A178" s="63" t="s">
        <v>177</v>
      </c>
      <c r="B178" s="60"/>
      <c r="C178" s="61">
        <f>C179+C180</f>
        <v>474653</v>
      </c>
      <c r="D178" s="61">
        <f t="shared" ref="D178" si="9">D179+D180</f>
        <v>80000</v>
      </c>
      <c r="E178" s="61">
        <f t="shared" ref="E178" si="10">E179+E180</f>
        <v>0</v>
      </c>
      <c r="F178" s="61">
        <f t="shared" ref="F178" si="11">F179+F180</f>
        <v>0</v>
      </c>
      <c r="G178" s="61">
        <f t="shared" ref="G178" si="12">G179+G180</f>
        <v>0</v>
      </c>
    </row>
    <row r="179" spans="1:10" s="53" customFormat="1" ht="42" customHeight="1" x14ac:dyDescent="0.25">
      <c r="A179" s="7" t="s">
        <v>178</v>
      </c>
      <c r="B179" s="49" t="s">
        <v>231</v>
      </c>
      <c r="C179" s="47">
        <v>144626</v>
      </c>
      <c r="D179" s="47">
        <v>80000</v>
      </c>
      <c r="E179" s="47"/>
      <c r="F179" s="47"/>
      <c r="G179" s="47"/>
      <c r="H179" s="1"/>
      <c r="I179" s="1"/>
      <c r="J179" s="1"/>
    </row>
    <row r="180" spans="1:10" s="53" customFormat="1" ht="31.15" customHeight="1" x14ac:dyDescent="0.25">
      <c r="A180" s="7" t="s">
        <v>179</v>
      </c>
      <c r="B180" s="49" t="s">
        <v>231</v>
      </c>
      <c r="C180" s="47">
        <v>330027</v>
      </c>
      <c r="D180" s="47"/>
      <c r="E180" s="47"/>
      <c r="F180" s="47"/>
      <c r="G180" s="47"/>
      <c r="H180" s="1"/>
      <c r="I180" s="1"/>
      <c r="J180" s="1"/>
    </row>
    <row r="181" spans="1:10" s="62" customFormat="1" x14ac:dyDescent="0.25">
      <c r="A181" s="63" t="s">
        <v>180</v>
      </c>
      <c r="B181" s="60"/>
      <c r="C181" s="61">
        <f>C182</f>
        <v>50000</v>
      </c>
      <c r="D181" s="61">
        <f t="shared" ref="D181" si="13">D182</f>
        <v>153274</v>
      </c>
      <c r="E181" s="61">
        <f t="shared" ref="E181" si="14">E182</f>
        <v>0</v>
      </c>
      <c r="F181" s="61">
        <f t="shared" ref="F181" si="15">F182</f>
        <v>0</v>
      </c>
      <c r="G181" s="61">
        <f t="shared" ref="G181" si="16">G182</f>
        <v>0</v>
      </c>
    </row>
    <row r="182" spans="1:10" s="53" customFormat="1" ht="45" customHeight="1" x14ac:dyDescent="0.25">
      <c r="A182" s="7" t="s">
        <v>181</v>
      </c>
      <c r="B182" s="49" t="s">
        <v>231</v>
      </c>
      <c r="C182" s="47">
        <v>50000</v>
      </c>
      <c r="D182" s="47">
        <v>153274</v>
      </c>
      <c r="E182" s="47"/>
      <c r="F182" s="47"/>
      <c r="G182" s="47"/>
      <c r="H182" s="1"/>
      <c r="I182" s="1"/>
      <c r="J182" s="1"/>
    </row>
    <row r="183" spans="1:10" s="59" customFormat="1" ht="32.25" customHeight="1" x14ac:dyDescent="0.25">
      <c r="A183" s="55" t="s">
        <v>153</v>
      </c>
      <c r="B183" s="56"/>
      <c r="C183" s="57">
        <f>C184</f>
        <v>118905</v>
      </c>
      <c r="D183" s="57">
        <f t="shared" ref="D183" si="17">D184</f>
        <v>74862</v>
      </c>
      <c r="E183" s="57">
        <f t="shared" ref="E183" si="18">E184</f>
        <v>0</v>
      </c>
      <c r="F183" s="57">
        <f t="shared" ref="F183" si="19">F184</f>
        <v>0</v>
      </c>
      <c r="G183" s="57">
        <f t="shared" ref="G183" si="20">G184</f>
        <v>0</v>
      </c>
      <c r="H183" s="58"/>
      <c r="I183" s="58"/>
      <c r="J183" s="58"/>
    </row>
    <row r="184" spans="1:10" s="62" customFormat="1" x14ac:dyDescent="0.25">
      <c r="A184" s="63" t="s">
        <v>154</v>
      </c>
      <c r="B184" s="60"/>
      <c r="C184" s="61">
        <f>SUM(C185:C192)</f>
        <v>118905</v>
      </c>
      <c r="D184" s="61">
        <f>SUM(D185:D192)</f>
        <v>74862</v>
      </c>
      <c r="E184" s="61">
        <f t="shared" ref="E184:G184" si="21">SUM(E185:E192)</f>
        <v>0</v>
      </c>
      <c r="F184" s="61">
        <f t="shared" si="21"/>
        <v>0</v>
      </c>
      <c r="G184" s="61">
        <f t="shared" si="21"/>
        <v>0</v>
      </c>
    </row>
    <row r="185" spans="1:10" s="53" customFormat="1" ht="63.75" x14ac:dyDescent="0.25">
      <c r="A185" s="7" t="s">
        <v>155</v>
      </c>
      <c r="B185" s="49" t="s">
        <v>231</v>
      </c>
      <c r="C185" s="47">
        <v>36600</v>
      </c>
      <c r="D185" s="47">
        <v>24000</v>
      </c>
      <c r="E185" s="47"/>
      <c r="F185" s="47"/>
      <c r="G185" s="47"/>
      <c r="H185" s="1"/>
      <c r="I185" s="1"/>
      <c r="J185" s="1"/>
    </row>
    <row r="186" spans="1:10" s="53" customFormat="1" ht="76.5" x14ac:dyDescent="0.25">
      <c r="A186" s="7" t="s">
        <v>156</v>
      </c>
      <c r="B186" s="49" t="s">
        <v>231</v>
      </c>
      <c r="C186" s="47">
        <v>500</v>
      </c>
      <c r="D186" s="47">
        <v>4000</v>
      </c>
      <c r="E186" s="47"/>
      <c r="F186" s="47"/>
      <c r="G186" s="47"/>
      <c r="H186" s="1"/>
      <c r="I186" s="1"/>
      <c r="J186" s="1"/>
    </row>
    <row r="187" spans="1:10" s="53" customFormat="1" ht="54.6" customHeight="1" x14ac:dyDescent="0.25">
      <c r="A187" s="7" t="s">
        <v>157</v>
      </c>
      <c r="B187" s="49" t="s">
        <v>231</v>
      </c>
      <c r="C187" s="47">
        <v>42646</v>
      </c>
      <c r="D187" s="47">
        <v>12000</v>
      </c>
      <c r="E187" s="47"/>
      <c r="F187" s="47"/>
      <c r="G187" s="47"/>
      <c r="H187" s="1"/>
      <c r="I187" s="1"/>
      <c r="J187" s="1"/>
    </row>
    <row r="188" spans="1:10" s="53" customFormat="1" ht="60.6" customHeight="1" x14ac:dyDescent="0.25">
      <c r="A188" s="7" t="s">
        <v>159</v>
      </c>
      <c r="B188" s="49" t="s">
        <v>231</v>
      </c>
      <c r="C188" s="47">
        <v>1484</v>
      </c>
      <c r="D188" s="47">
        <v>16000</v>
      </c>
      <c r="E188" s="47"/>
      <c r="F188" s="47"/>
      <c r="G188" s="47"/>
      <c r="H188" s="1"/>
      <c r="I188" s="1"/>
      <c r="J188" s="1"/>
    </row>
    <row r="189" spans="1:10" s="53" customFormat="1" ht="57" customHeight="1" x14ac:dyDescent="0.25">
      <c r="A189" s="7" t="s">
        <v>160</v>
      </c>
      <c r="B189" s="49" t="s">
        <v>231</v>
      </c>
      <c r="C189" s="47">
        <v>2000</v>
      </c>
      <c r="D189" s="47">
        <v>1758</v>
      </c>
      <c r="E189" s="47"/>
      <c r="F189" s="47"/>
      <c r="G189" s="47"/>
      <c r="H189" s="1"/>
      <c r="I189" s="1"/>
      <c r="J189" s="1"/>
    </row>
    <row r="190" spans="1:10" s="53" customFormat="1" ht="69.599999999999994" customHeight="1" x14ac:dyDescent="0.25">
      <c r="A190" s="7" t="s">
        <v>161</v>
      </c>
      <c r="B190" s="49" t="s">
        <v>231</v>
      </c>
      <c r="C190" s="47">
        <v>5275</v>
      </c>
      <c r="D190" s="47">
        <v>4000</v>
      </c>
      <c r="E190" s="47"/>
      <c r="F190" s="47"/>
      <c r="G190" s="47"/>
      <c r="H190" s="1"/>
      <c r="I190" s="1"/>
      <c r="J190" s="1"/>
    </row>
    <row r="191" spans="1:10" s="53" customFormat="1" ht="58.15" customHeight="1" x14ac:dyDescent="0.25">
      <c r="A191" s="7" t="s">
        <v>162</v>
      </c>
      <c r="B191" s="49" t="s">
        <v>231</v>
      </c>
      <c r="C191" s="47">
        <v>22000</v>
      </c>
      <c r="D191" s="47">
        <v>12609</v>
      </c>
      <c r="E191" s="47"/>
      <c r="F191" s="47"/>
      <c r="G191" s="47"/>
      <c r="H191" s="1"/>
      <c r="I191" s="1"/>
      <c r="J191" s="1"/>
    </row>
    <row r="192" spans="1:10" s="53" customFormat="1" ht="34.9" customHeight="1" x14ac:dyDescent="0.25">
      <c r="A192" s="7" t="s">
        <v>158</v>
      </c>
      <c r="B192" s="49" t="s">
        <v>231</v>
      </c>
      <c r="C192" s="47">
        <v>8400</v>
      </c>
      <c r="D192" s="47">
        <v>495</v>
      </c>
      <c r="E192" s="47"/>
      <c r="F192" s="47"/>
      <c r="G192" s="47"/>
      <c r="H192" s="1"/>
      <c r="I192" s="1"/>
      <c r="J192" s="1"/>
    </row>
    <row r="193" spans="1:10" ht="11.45" customHeight="1" x14ac:dyDescent="0.25">
      <c r="A193" s="34"/>
      <c r="B193" s="35"/>
      <c r="C193" s="35"/>
      <c r="D193" s="35"/>
      <c r="E193" s="35"/>
      <c r="F193" s="35"/>
      <c r="G193" s="35"/>
      <c r="H193" s="1"/>
      <c r="I193" s="1"/>
      <c r="J193" s="1"/>
    </row>
    <row r="194" spans="1:10" ht="16.149999999999999" customHeight="1" x14ac:dyDescent="0.25">
      <c r="A194" s="399" t="s">
        <v>48</v>
      </c>
      <c r="B194" s="399"/>
      <c r="C194" s="399"/>
      <c r="D194" s="399"/>
      <c r="E194" s="399"/>
      <c r="F194" s="399"/>
      <c r="G194" s="399"/>
      <c r="H194" s="1"/>
      <c r="I194" s="1"/>
      <c r="J194" s="1"/>
    </row>
    <row r="195" spans="1:10" ht="19.899999999999999" customHeight="1" x14ac:dyDescent="0.25">
      <c r="A195" s="391" t="s">
        <v>60</v>
      </c>
      <c r="B195" s="391" t="s">
        <v>11</v>
      </c>
      <c r="C195" s="31" t="s">
        <v>50</v>
      </c>
      <c r="D195" s="31" t="s">
        <v>15</v>
      </c>
      <c r="E195" s="393" t="s">
        <v>51</v>
      </c>
      <c r="F195" s="394"/>
      <c r="G195" s="395"/>
      <c r="H195" s="1"/>
      <c r="I195" s="1"/>
      <c r="J195" s="1"/>
    </row>
    <row r="196" spans="1:10" ht="18" customHeight="1" x14ac:dyDescent="0.25">
      <c r="A196" s="392"/>
      <c r="B196" s="392"/>
      <c r="C196" s="52" t="s">
        <v>2</v>
      </c>
      <c r="D196" s="52" t="s">
        <v>9</v>
      </c>
      <c r="E196" s="52" t="s">
        <v>16</v>
      </c>
      <c r="F196" s="52" t="s">
        <v>120</v>
      </c>
      <c r="G196" s="52" t="s">
        <v>133</v>
      </c>
      <c r="H196" s="1"/>
      <c r="I196" s="1"/>
      <c r="J196" s="1"/>
    </row>
    <row r="197" spans="1:10" ht="31.9" customHeight="1" x14ac:dyDescent="0.25">
      <c r="A197" s="11" t="s">
        <v>61</v>
      </c>
      <c r="B197" s="22" t="s">
        <v>231</v>
      </c>
      <c r="C197" s="9">
        <f>C150+C176+C178+C181+C183</f>
        <v>6453847</v>
      </c>
      <c r="D197" s="9">
        <f>D150+D176+D178+D181+D183+D174</f>
        <v>4039606</v>
      </c>
      <c r="E197" s="9">
        <f>E150+E176+E178+E181+E183+E174</f>
        <v>100000</v>
      </c>
      <c r="F197" s="9">
        <f>F150+F176+F178+F181+F183+F174</f>
        <v>0</v>
      </c>
      <c r="G197" s="9">
        <f>G150+G176+G178+G181+G183+G174</f>
        <v>0</v>
      </c>
      <c r="H197" s="1"/>
      <c r="I197" s="1"/>
      <c r="J197" s="1"/>
    </row>
  </sheetData>
  <mergeCells count="80">
    <mergeCell ref="F1:G1"/>
    <mergeCell ref="A2:G2"/>
    <mergeCell ref="A18:G18"/>
    <mergeCell ref="B6:G6"/>
    <mergeCell ref="B8:G8"/>
    <mergeCell ref="B11:G11"/>
    <mergeCell ref="B14:G14"/>
    <mergeCell ref="B16:G16"/>
    <mergeCell ref="B7:G7"/>
    <mergeCell ref="B10:E10"/>
    <mergeCell ref="B4:E4"/>
    <mergeCell ref="B15:G15"/>
    <mergeCell ref="A3:G3"/>
    <mergeCell ref="A33:A34"/>
    <mergeCell ref="B33:B34"/>
    <mergeCell ref="E33:G33"/>
    <mergeCell ref="A37:G37"/>
    <mergeCell ref="A38:A39"/>
    <mergeCell ref="B38:B39"/>
    <mergeCell ref="E38:G38"/>
    <mergeCell ref="A147:G147"/>
    <mergeCell ref="A194:G194"/>
    <mergeCell ref="A195:A196"/>
    <mergeCell ref="B195:B196"/>
    <mergeCell ref="E195:G195"/>
    <mergeCell ref="A148:A149"/>
    <mergeCell ref="B148:B149"/>
    <mergeCell ref="E148:G148"/>
    <mergeCell ref="B143:G143"/>
    <mergeCell ref="B145:G145"/>
    <mergeCell ref="B141:G141"/>
    <mergeCell ref="B107:G107"/>
    <mergeCell ref="B111:C111"/>
    <mergeCell ref="B113:G113"/>
    <mergeCell ref="B115:G115"/>
    <mergeCell ref="A117:G117"/>
    <mergeCell ref="A119:A120"/>
    <mergeCell ref="B114:G114"/>
    <mergeCell ref="B125:G125"/>
    <mergeCell ref="B126:D126"/>
    <mergeCell ref="B127:G127"/>
    <mergeCell ref="B129:G129"/>
    <mergeCell ref="A131:G131"/>
    <mergeCell ref="A132:A133"/>
    <mergeCell ref="B106:D106"/>
    <mergeCell ref="B109:G109"/>
    <mergeCell ref="B142:G142"/>
    <mergeCell ref="B119:B120"/>
    <mergeCell ref="E119:G119"/>
    <mergeCell ref="B132:B133"/>
    <mergeCell ref="E132:G132"/>
    <mergeCell ref="A136:G136"/>
    <mergeCell ref="A137:A138"/>
    <mergeCell ref="B137:B138"/>
    <mergeCell ref="E137:G137"/>
    <mergeCell ref="A102:G102"/>
    <mergeCell ref="B105:G105"/>
    <mergeCell ref="A96:G96"/>
    <mergeCell ref="A97:A98"/>
    <mergeCell ref="B97:B98"/>
    <mergeCell ref="E97:G97"/>
    <mergeCell ref="A101:G101"/>
    <mergeCell ref="F100:G100"/>
    <mergeCell ref="B103:E103"/>
    <mergeCell ref="A19:A20"/>
    <mergeCell ref="B19:B20"/>
    <mergeCell ref="E19:G19"/>
    <mergeCell ref="A50:A51"/>
    <mergeCell ref="B50:B51"/>
    <mergeCell ref="E50:G50"/>
    <mergeCell ref="B43:C43"/>
    <mergeCell ref="B45:G45"/>
    <mergeCell ref="B47:G47"/>
    <mergeCell ref="A49:G49"/>
    <mergeCell ref="B44:E44"/>
    <mergeCell ref="B26:D26"/>
    <mergeCell ref="B27:D27"/>
    <mergeCell ref="B28:G28"/>
    <mergeCell ref="B30:G30"/>
    <mergeCell ref="A32:G32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5" orientation="landscape" verticalDpi="180" r:id="rId1"/>
  <rowBreaks count="10" manualBreakCount="10">
    <brk id="17" max="6" man="1"/>
    <brk id="42" max="6" man="1"/>
    <brk id="67" max="6" man="1"/>
    <brk id="77" max="6" man="1"/>
    <brk id="99" max="6" man="1"/>
    <brk id="116" max="6" man="1"/>
    <brk id="144" max="6" man="1"/>
    <brk id="167" max="6" man="1"/>
    <brk id="179" max="6" man="1"/>
    <brk id="190" max="6" man="1"/>
  </rowBreaks>
  <ignoredErrors>
    <ignoredError sqref="F86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0"/>
  <sheetViews>
    <sheetView tabSelected="1" view="pageBreakPreview" topLeftCell="A24" zoomScale="84" zoomScaleNormal="59" zoomScaleSheetLayoutView="84" zoomScalePageLayoutView="70" workbookViewId="0">
      <selection activeCell="B34" sqref="B34:G34"/>
    </sheetView>
  </sheetViews>
  <sheetFormatPr defaultColWidth="9.140625" defaultRowHeight="12.75" x14ac:dyDescent="0.25"/>
  <cols>
    <col min="1" max="1" width="38" style="119" customWidth="1"/>
    <col min="2" max="2" width="20.28515625" style="119" customWidth="1"/>
    <col min="3" max="3" width="25.28515625" style="119" customWidth="1"/>
    <col min="4" max="4" width="18.7109375" style="119" customWidth="1"/>
    <col min="5" max="5" width="15.5703125" style="119" customWidth="1"/>
    <col min="6" max="6" width="14.28515625" style="119" customWidth="1"/>
    <col min="7" max="7" width="25.28515625" style="119" customWidth="1"/>
    <col min="8" max="16384" width="9.140625" style="119"/>
  </cols>
  <sheetData>
    <row r="1" spans="1:15" ht="23.25" hidden="1" customHeight="1" x14ac:dyDescent="0.25">
      <c r="G1" s="263" t="s">
        <v>405</v>
      </c>
    </row>
    <row r="2" spans="1:15" s="108" customFormat="1" ht="68.25" customHeight="1" x14ac:dyDescent="0.25">
      <c r="A2" s="107"/>
      <c r="B2" s="107"/>
      <c r="C2" s="107"/>
      <c r="D2" s="107"/>
      <c r="E2" s="107"/>
      <c r="F2" s="441" t="s">
        <v>616</v>
      </c>
      <c r="G2" s="441"/>
    </row>
    <row r="3" spans="1:15" s="108" customFormat="1" ht="52.5" customHeight="1" x14ac:dyDescent="0.25">
      <c r="A3" s="107"/>
      <c r="B3" s="107"/>
      <c r="C3" s="107"/>
      <c r="D3" s="107"/>
      <c r="E3" s="107"/>
      <c r="F3" s="430" t="s">
        <v>758</v>
      </c>
      <c r="G3" s="430"/>
      <c r="J3" s="238"/>
    </row>
    <row r="4" spans="1:15" s="108" customFormat="1" ht="60" hidden="1" customHeight="1" x14ac:dyDescent="0.25">
      <c r="A4" s="107"/>
      <c r="B4" s="107"/>
      <c r="C4" s="107"/>
      <c r="D4" s="107"/>
      <c r="E4" s="107"/>
      <c r="F4" s="402" t="s">
        <v>665</v>
      </c>
      <c r="G4" s="402"/>
    </row>
    <row r="5" spans="1:15" s="108" customFormat="1" ht="97.5" hidden="1" customHeight="1" x14ac:dyDescent="0.25">
      <c r="A5" s="107"/>
      <c r="B5" s="107"/>
      <c r="C5" s="107"/>
      <c r="D5" s="107"/>
      <c r="E5" s="107"/>
      <c r="F5" s="425" t="s">
        <v>326</v>
      </c>
      <c r="G5" s="425"/>
    </row>
    <row r="6" spans="1:15" ht="18.75" customHeight="1" x14ac:dyDescent="0.25">
      <c r="A6" s="437" t="s">
        <v>19</v>
      </c>
      <c r="B6" s="437"/>
      <c r="C6" s="437"/>
      <c r="D6" s="437"/>
      <c r="E6" s="437"/>
      <c r="F6" s="437"/>
      <c r="G6" s="437"/>
      <c r="H6" s="106"/>
      <c r="I6" s="106"/>
      <c r="J6" s="106"/>
      <c r="K6" s="106"/>
      <c r="L6" s="106"/>
      <c r="M6" s="106"/>
      <c r="N6" s="106"/>
      <c r="O6" s="106"/>
    </row>
    <row r="7" spans="1:15" ht="20.45" customHeight="1" x14ac:dyDescent="0.25">
      <c r="A7" s="431" t="s">
        <v>233</v>
      </c>
      <c r="B7" s="431"/>
      <c r="C7" s="431"/>
      <c r="D7" s="431"/>
      <c r="E7" s="431"/>
      <c r="F7" s="431"/>
      <c r="G7" s="431"/>
      <c r="H7" s="106"/>
      <c r="I7" s="106"/>
      <c r="J7" s="106"/>
    </row>
    <row r="8" spans="1:15" ht="19.5" customHeight="1" x14ac:dyDescent="0.25">
      <c r="A8" s="178"/>
      <c r="B8" s="437" t="s">
        <v>671</v>
      </c>
      <c r="C8" s="437"/>
      <c r="D8" s="437"/>
      <c r="E8" s="437"/>
      <c r="F8" s="262"/>
      <c r="G8" s="262"/>
      <c r="H8" s="180"/>
      <c r="I8" s="180"/>
      <c r="J8" s="106"/>
      <c r="K8" s="106"/>
      <c r="L8" s="106"/>
      <c r="M8" s="106"/>
      <c r="N8" s="106"/>
      <c r="O8" s="106"/>
    </row>
    <row r="9" spans="1:15" ht="14.45" customHeight="1" x14ac:dyDescent="0.25">
      <c r="A9" s="178"/>
      <c r="B9" s="262"/>
      <c r="C9" s="262"/>
      <c r="D9" s="262"/>
      <c r="E9" s="262"/>
      <c r="F9" s="262"/>
      <c r="G9" s="262"/>
      <c r="H9" s="180"/>
      <c r="I9" s="180"/>
      <c r="J9" s="106"/>
      <c r="K9" s="106"/>
      <c r="L9" s="106"/>
      <c r="M9" s="106"/>
      <c r="N9" s="106"/>
      <c r="O9" s="106"/>
    </row>
    <row r="10" spans="1:15" ht="30" customHeight="1" x14ac:dyDescent="0.25">
      <c r="A10" s="181" t="s">
        <v>34</v>
      </c>
      <c r="B10" s="398" t="s">
        <v>447</v>
      </c>
      <c r="C10" s="398"/>
      <c r="D10" s="398"/>
      <c r="E10" s="398"/>
      <c r="F10" s="398"/>
      <c r="G10" s="398"/>
      <c r="H10" s="106"/>
      <c r="I10" s="106"/>
      <c r="J10" s="106"/>
    </row>
    <row r="11" spans="1:15" ht="21.6" customHeight="1" x14ac:dyDescent="0.25">
      <c r="A11" s="182" t="s">
        <v>33</v>
      </c>
      <c r="B11" s="426" t="s">
        <v>661</v>
      </c>
      <c r="C11" s="426"/>
      <c r="D11" s="426"/>
      <c r="E11" s="426"/>
      <c r="F11" s="182"/>
      <c r="G11" s="182"/>
      <c r="H11" s="106"/>
      <c r="I11" s="106"/>
      <c r="J11" s="106"/>
    </row>
    <row r="12" spans="1:15" ht="117" customHeight="1" x14ac:dyDescent="0.25">
      <c r="A12" s="181" t="s">
        <v>32</v>
      </c>
      <c r="B12" s="400" t="s">
        <v>760</v>
      </c>
      <c r="C12" s="400"/>
      <c r="D12" s="400"/>
      <c r="E12" s="400"/>
      <c r="F12" s="400"/>
      <c r="G12" s="400"/>
      <c r="H12" s="106"/>
      <c r="I12" s="106"/>
      <c r="J12" s="106"/>
    </row>
    <row r="13" spans="1:15" ht="15" customHeight="1" x14ac:dyDescent="0.25">
      <c r="A13" s="182" t="s">
        <v>22</v>
      </c>
      <c r="B13" s="259"/>
      <c r="C13" s="182"/>
      <c r="D13" s="182"/>
      <c r="E13" s="182"/>
      <c r="F13" s="182"/>
      <c r="G13" s="182"/>
      <c r="H13" s="106"/>
      <c r="I13" s="106"/>
      <c r="J13" s="106"/>
    </row>
    <row r="14" spans="1:15" ht="18.600000000000001" customHeight="1" x14ac:dyDescent="0.25">
      <c r="A14" s="259" t="s">
        <v>103</v>
      </c>
      <c r="B14" s="259" t="s">
        <v>100</v>
      </c>
      <c r="C14" s="182"/>
      <c r="D14" s="182"/>
      <c r="E14" s="182"/>
      <c r="F14" s="182"/>
      <c r="G14" s="182"/>
      <c r="H14" s="106"/>
      <c r="I14" s="106"/>
      <c r="J14" s="106"/>
    </row>
    <row r="15" spans="1:15" ht="33.6" customHeight="1" x14ac:dyDescent="0.25">
      <c r="A15" s="259" t="s">
        <v>37</v>
      </c>
      <c r="B15" s="398" t="s">
        <v>121</v>
      </c>
      <c r="C15" s="421"/>
      <c r="D15" s="421"/>
      <c r="E15" s="421"/>
      <c r="F15" s="421"/>
      <c r="G15" s="421"/>
      <c r="H15" s="106"/>
      <c r="I15" s="106"/>
      <c r="J15" s="106"/>
    </row>
    <row r="16" spans="1:15" ht="19.149999999999999" customHeight="1" x14ac:dyDescent="0.25">
      <c r="A16" s="259" t="s">
        <v>14</v>
      </c>
      <c r="B16" s="259" t="s">
        <v>3</v>
      </c>
      <c r="C16" s="182"/>
      <c r="D16" s="182"/>
      <c r="E16" s="182"/>
      <c r="F16" s="182"/>
      <c r="G16" s="182"/>
      <c r="H16" s="106"/>
      <c r="I16" s="106"/>
      <c r="J16" s="106"/>
    </row>
    <row r="17" spans="1:10" ht="16.149999999999999" customHeight="1" x14ac:dyDescent="0.25">
      <c r="A17" s="259" t="s">
        <v>20</v>
      </c>
      <c r="B17" s="259" t="s">
        <v>114</v>
      </c>
      <c r="C17" s="182"/>
      <c r="D17" s="182"/>
      <c r="E17" s="182"/>
      <c r="F17" s="182"/>
      <c r="G17" s="182"/>
      <c r="H17" s="106"/>
      <c r="I17" s="106"/>
      <c r="J17" s="106"/>
    </row>
    <row r="18" spans="1:10" x14ac:dyDescent="0.25">
      <c r="A18" s="182" t="s">
        <v>4</v>
      </c>
      <c r="B18" s="398" t="s">
        <v>446</v>
      </c>
      <c r="C18" s="398"/>
      <c r="D18" s="398"/>
      <c r="E18" s="398"/>
      <c r="F18" s="398"/>
      <c r="G18" s="398"/>
      <c r="H18" s="106"/>
      <c r="I18" s="106"/>
      <c r="J18" s="106"/>
    </row>
    <row r="19" spans="1:10" ht="42.75" customHeight="1" x14ac:dyDescent="0.25">
      <c r="A19" s="183" t="s">
        <v>107</v>
      </c>
      <c r="B19" s="398" t="s">
        <v>761</v>
      </c>
      <c r="C19" s="398"/>
      <c r="D19" s="398"/>
      <c r="E19" s="398"/>
      <c r="F19" s="398"/>
      <c r="G19" s="398"/>
      <c r="H19" s="106"/>
      <c r="I19" s="106"/>
      <c r="J19" s="106"/>
    </row>
    <row r="20" spans="1:10" ht="30.75" customHeight="1" x14ac:dyDescent="0.25">
      <c r="A20" s="183" t="s">
        <v>13</v>
      </c>
      <c r="B20" s="398" t="s">
        <v>445</v>
      </c>
      <c r="C20" s="398"/>
      <c r="D20" s="398"/>
      <c r="E20" s="398"/>
      <c r="F20" s="398"/>
      <c r="G20" s="398"/>
      <c r="H20" s="106"/>
      <c r="I20" s="106"/>
      <c r="J20" s="106"/>
    </row>
    <row r="21" spans="1:10" x14ac:dyDescent="0.25">
      <c r="A21" s="437" t="s">
        <v>23</v>
      </c>
      <c r="B21" s="437"/>
      <c r="C21" s="437"/>
      <c r="D21" s="437"/>
      <c r="E21" s="437"/>
      <c r="F21" s="437"/>
      <c r="G21" s="437"/>
      <c r="H21" s="106"/>
      <c r="I21" s="106"/>
      <c r="J21" s="106"/>
    </row>
    <row r="22" spans="1:10" ht="33" customHeight="1" x14ac:dyDescent="0.25">
      <c r="A22" s="435" t="s">
        <v>24</v>
      </c>
      <c r="B22" s="381" t="s">
        <v>5</v>
      </c>
      <c r="C22" s="261" t="s">
        <v>26</v>
      </c>
      <c r="D22" s="260" t="s">
        <v>27</v>
      </c>
      <c r="E22" s="434" t="s">
        <v>28</v>
      </c>
      <c r="F22" s="434"/>
      <c r="G22" s="434"/>
      <c r="H22" s="106"/>
      <c r="I22" s="106"/>
      <c r="J22" s="106"/>
    </row>
    <row r="23" spans="1:10" ht="33" customHeight="1" x14ac:dyDescent="0.25">
      <c r="A23" s="435"/>
      <c r="B23" s="382"/>
      <c r="C23" s="322" t="s">
        <v>127</v>
      </c>
      <c r="D23" s="322" t="s">
        <v>222</v>
      </c>
      <c r="E23" s="322" t="s">
        <v>403</v>
      </c>
      <c r="F23" s="324" t="s">
        <v>603</v>
      </c>
      <c r="G23" s="241" t="s">
        <v>672</v>
      </c>
      <c r="H23" s="106"/>
      <c r="I23" s="106"/>
      <c r="J23" s="106"/>
    </row>
    <row r="24" spans="1:10" ht="25.5" x14ac:dyDescent="0.25">
      <c r="A24" s="288" t="s">
        <v>25</v>
      </c>
      <c r="B24" s="49" t="s">
        <v>6</v>
      </c>
      <c r="C24" s="228">
        <v>8571679</v>
      </c>
      <c r="D24" s="47">
        <v>4758907</v>
      </c>
      <c r="E24" s="47">
        <v>3820315</v>
      </c>
      <c r="F24" s="240"/>
      <c r="G24" s="240"/>
      <c r="H24" s="106"/>
      <c r="I24" s="106"/>
      <c r="J24" s="106"/>
    </row>
    <row r="25" spans="1:10" ht="38.25" customHeight="1" x14ac:dyDescent="0.25">
      <c r="A25" s="48" t="s">
        <v>646</v>
      </c>
      <c r="B25" s="49" t="s">
        <v>6</v>
      </c>
      <c r="C25" s="228"/>
      <c r="D25" s="47">
        <v>3878154</v>
      </c>
      <c r="E25" s="47"/>
      <c r="F25" s="240"/>
      <c r="G25" s="240"/>
      <c r="H25" s="106"/>
      <c r="I25" s="106"/>
      <c r="J25" s="106"/>
    </row>
    <row r="26" spans="1:10" ht="24" customHeight="1" x14ac:dyDescent="0.25">
      <c r="A26" s="12" t="s">
        <v>647</v>
      </c>
      <c r="B26" s="49" t="s">
        <v>6</v>
      </c>
      <c r="C26" s="47">
        <v>2904562</v>
      </c>
      <c r="E26" s="47"/>
      <c r="F26" s="240"/>
      <c r="G26" s="240"/>
      <c r="H26" s="106"/>
      <c r="I26" s="106"/>
      <c r="J26" s="106"/>
    </row>
    <row r="27" spans="1:10" ht="43.5" customHeight="1" x14ac:dyDescent="0.25">
      <c r="A27" s="7" t="s">
        <v>655</v>
      </c>
      <c r="B27" s="49" t="s">
        <v>6</v>
      </c>
      <c r="C27" s="47"/>
      <c r="D27" s="47">
        <f>1908542+35000-228941</f>
        <v>1714601</v>
      </c>
      <c r="E27" s="240">
        <v>5848394.0879999995</v>
      </c>
      <c r="F27" s="240">
        <v>3359026.35</v>
      </c>
      <c r="G27" s="240">
        <v>3806982.8849999998</v>
      </c>
      <c r="H27" s="106"/>
      <c r="I27" s="106"/>
      <c r="J27" s="106"/>
    </row>
    <row r="28" spans="1:10" ht="33" customHeight="1" x14ac:dyDescent="0.25">
      <c r="A28" s="120" t="s">
        <v>29</v>
      </c>
      <c r="B28" s="261" t="s">
        <v>6</v>
      </c>
      <c r="C28" s="46">
        <f>SUM(C24:C27)</f>
        <v>11476241</v>
      </c>
      <c r="D28" s="46">
        <f t="shared" ref="D28:G28" si="0">SUM(D24:D27)</f>
        <v>10351662</v>
      </c>
      <c r="E28" s="46">
        <f t="shared" si="0"/>
        <v>9668709.0879999995</v>
      </c>
      <c r="F28" s="46">
        <f t="shared" si="0"/>
        <v>3359026.35</v>
      </c>
      <c r="G28" s="46">
        <f t="shared" si="0"/>
        <v>3806982.8849999998</v>
      </c>
      <c r="H28" s="106"/>
      <c r="I28" s="106"/>
      <c r="J28" s="106"/>
    </row>
    <row r="29" spans="1:10" x14ac:dyDescent="0.25">
      <c r="A29" s="167"/>
      <c r="B29" s="168"/>
      <c r="C29" s="264"/>
      <c r="D29" s="264"/>
      <c r="E29" s="264"/>
      <c r="F29" s="264"/>
      <c r="G29" s="264"/>
      <c r="H29" s="106"/>
      <c r="I29" s="106"/>
      <c r="J29" s="106"/>
    </row>
    <row r="30" spans="1:10" ht="25.5" x14ac:dyDescent="0.25">
      <c r="A30" s="183" t="s">
        <v>30</v>
      </c>
      <c r="B30" s="421" t="s">
        <v>65</v>
      </c>
      <c r="C30" s="421"/>
      <c r="D30" s="421"/>
      <c r="E30" s="182"/>
      <c r="F30" s="182"/>
      <c r="G30" s="182"/>
      <c r="H30" s="106"/>
      <c r="I30" s="106"/>
      <c r="J30" s="106"/>
    </row>
    <row r="31" spans="1:10" x14ac:dyDescent="0.25">
      <c r="A31" s="182" t="s">
        <v>35</v>
      </c>
      <c r="B31" s="421"/>
      <c r="C31" s="421"/>
      <c r="D31" s="421"/>
      <c r="E31" s="182"/>
      <c r="F31" s="182"/>
      <c r="G31" s="182"/>
      <c r="H31" s="106"/>
      <c r="I31" s="106"/>
      <c r="J31" s="106"/>
    </row>
    <row r="32" spans="1:10" x14ac:dyDescent="0.25">
      <c r="A32" s="182" t="s">
        <v>37</v>
      </c>
      <c r="B32" s="398" t="s">
        <v>121</v>
      </c>
      <c r="C32" s="421"/>
      <c r="D32" s="421"/>
      <c r="E32" s="421"/>
      <c r="F32" s="421"/>
      <c r="G32" s="421"/>
      <c r="H32" s="106"/>
      <c r="I32" s="106"/>
      <c r="J32" s="106"/>
    </row>
    <row r="33" spans="1:10" x14ac:dyDescent="0.25">
      <c r="A33" s="182" t="s">
        <v>20</v>
      </c>
      <c r="B33" s="259" t="s">
        <v>114</v>
      </c>
      <c r="C33" s="182"/>
      <c r="D33" s="182"/>
      <c r="E33" s="182"/>
      <c r="F33" s="182"/>
      <c r="G33" s="182"/>
      <c r="H33" s="106"/>
      <c r="I33" s="106"/>
      <c r="J33" s="106"/>
    </row>
    <row r="34" spans="1:10" ht="25.5" x14ac:dyDescent="0.25">
      <c r="A34" s="183" t="s">
        <v>36</v>
      </c>
      <c r="B34" s="398" t="s">
        <v>268</v>
      </c>
      <c r="C34" s="398"/>
      <c r="D34" s="398"/>
      <c r="E34" s="398"/>
      <c r="F34" s="398"/>
      <c r="G34" s="398"/>
      <c r="H34" s="106"/>
      <c r="I34" s="106"/>
      <c r="J34" s="106"/>
    </row>
    <row r="35" spans="1:10" x14ac:dyDescent="0.25">
      <c r="A35" s="433" t="s">
        <v>21</v>
      </c>
      <c r="B35" s="433"/>
      <c r="C35" s="433"/>
      <c r="D35" s="433"/>
      <c r="E35" s="433"/>
      <c r="F35" s="433"/>
      <c r="G35" s="433"/>
      <c r="H35" s="106"/>
      <c r="I35" s="106"/>
      <c r="J35" s="106"/>
    </row>
    <row r="36" spans="1:10" ht="33" customHeight="1" x14ac:dyDescent="0.25">
      <c r="A36" s="434" t="s">
        <v>21</v>
      </c>
      <c r="B36" s="381" t="s">
        <v>5</v>
      </c>
      <c r="C36" s="261" t="s">
        <v>26</v>
      </c>
      <c r="D36" s="260" t="s">
        <v>27</v>
      </c>
      <c r="E36" s="434" t="s">
        <v>28</v>
      </c>
      <c r="F36" s="434"/>
      <c r="G36" s="434"/>
      <c r="H36" s="106"/>
      <c r="I36" s="106"/>
      <c r="J36" s="106"/>
    </row>
    <row r="37" spans="1:10" ht="33" customHeight="1" x14ac:dyDescent="0.25">
      <c r="A37" s="434"/>
      <c r="B37" s="382"/>
      <c r="C37" s="322" t="s">
        <v>127</v>
      </c>
      <c r="D37" s="322" t="s">
        <v>222</v>
      </c>
      <c r="E37" s="322" t="s">
        <v>403</v>
      </c>
      <c r="F37" s="324" t="s">
        <v>603</v>
      </c>
      <c r="G37" s="241" t="s">
        <v>672</v>
      </c>
      <c r="H37" s="106"/>
      <c r="I37" s="106"/>
      <c r="J37" s="106"/>
    </row>
    <row r="38" spans="1:10" ht="33" customHeight="1" x14ac:dyDescent="0.25">
      <c r="A38" s="48" t="s">
        <v>442</v>
      </c>
      <c r="B38" s="49" t="s">
        <v>6</v>
      </c>
      <c r="C38" s="47">
        <v>1380953</v>
      </c>
      <c r="D38" s="47">
        <v>187000</v>
      </c>
      <c r="E38" s="240"/>
      <c r="F38" s="47"/>
      <c r="G38" s="240"/>
      <c r="H38" s="106"/>
      <c r="I38" s="106"/>
      <c r="J38" s="106"/>
    </row>
    <row r="39" spans="1:10" ht="42" customHeight="1" x14ac:dyDescent="0.25">
      <c r="A39" s="48" t="s">
        <v>448</v>
      </c>
      <c r="B39" s="49" t="s">
        <v>6</v>
      </c>
      <c r="C39" s="47">
        <v>1365678</v>
      </c>
      <c r="D39" s="47"/>
      <c r="E39" s="240"/>
      <c r="F39" s="47"/>
      <c r="G39" s="240"/>
      <c r="H39" s="106"/>
      <c r="I39" s="106"/>
      <c r="J39" s="106"/>
    </row>
    <row r="40" spans="1:10" ht="42" customHeight="1" x14ac:dyDescent="0.25">
      <c r="A40" s="48" t="s">
        <v>545</v>
      </c>
      <c r="B40" s="49" t="s">
        <v>6</v>
      </c>
      <c r="C40" s="47">
        <v>247076</v>
      </c>
      <c r="D40" s="47"/>
      <c r="E40" s="240"/>
      <c r="F40" s="47"/>
      <c r="G40" s="240"/>
      <c r="H40" s="106"/>
      <c r="I40" s="106"/>
      <c r="J40" s="106"/>
    </row>
    <row r="41" spans="1:10" ht="42" customHeight="1" x14ac:dyDescent="0.25">
      <c r="A41" s="48" t="s">
        <v>546</v>
      </c>
      <c r="B41" s="49" t="s">
        <v>6</v>
      </c>
      <c r="C41" s="47">
        <v>345215</v>
      </c>
      <c r="D41" s="47">
        <v>727316</v>
      </c>
      <c r="E41" s="240"/>
      <c r="F41" s="47"/>
      <c r="G41" s="240"/>
      <c r="H41" s="106"/>
      <c r="I41" s="106"/>
      <c r="J41" s="106"/>
    </row>
    <row r="42" spans="1:10" ht="38.25" x14ac:dyDescent="0.25">
      <c r="A42" s="48" t="s">
        <v>449</v>
      </c>
      <c r="B42" s="49" t="s">
        <v>6</v>
      </c>
      <c r="C42" s="47">
        <f>389420-50000</f>
        <v>339420</v>
      </c>
      <c r="D42" s="47">
        <v>15593</v>
      </c>
      <c r="E42" s="240"/>
      <c r="F42" s="47"/>
      <c r="G42" s="240"/>
      <c r="H42" s="106"/>
      <c r="I42" s="106"/>
      <c r="J42" s="106"/>
    </row>
    <row r="43" spans="1:10" ht="51" x14ac:dyDescent="0.25">
      <c r="A43" s="48" t="s">
        <v>453</v>
      </c>
      <c r="B43" s="49" t="s">
        <v>6</v>
      </c>
      <c r="C43" s="47">
        <v>160000</v>
      </c>
      <c r="D43" s="47"/>
      <c r="E43" s="240"/>
      <c r="F43" s="47"/>
      <c r="G43" s="240"/>
      <c r="H43" s="106"/>
      <c r="I43" s="106"/>
      <c r="J43" s="106"/>
    </row>
    <row r="44" spans="1:10" ht="38.25" x14ac:dyDescent="0.25">
      <c r="A44" s="48" t="s">
        <v>454</v>
      </c>
      <c r="B44" s="49" t="s">
        <v>6</v>
      </c>
      <c r="C44" s="47">
        <f>2809252+53273</f>
        <v>2862525</v>
      </c>
      <c r="D44" s="47">
        <v>1627362</v>
      </c>
      <c r="E44" s="240"/>
      <c r="F44" s="47"/>
      <c r="G44" s="240"/>
      <c r="H44" s="106"/>
      <c r="I44" s="106"/>
      <c r="J44" s="106"/>
    </row>
    <row r="45" spans="1:10" ht="51" x14ac:dyDescent="0.25">
      <c r="A45" s="48" t="s">
        <v>455</v>
      </c>
      <c r="B45" s="49" t="s">
        <v>6</v>
      </c>
      <c r="C45" s="47">
        <v>2147</v>
      </c>
      <c r="D45" s="47">
        <v>481000</v>
      </c>
      <c r="E45" s="240"/>
      <c r="F45" s="47"/>
      <c r="G45" s="240"/>
      <c r="H45" s="106"/>
      <c r="I45" s="106"/>
      <c r="J45" s="106"/>
    </row>
    <row r="46" spans="1:10" ht="50.25" customHeight="1" x14ac:dyDescent="0.25">
      <c r="A46" s="48" t="s">
        <v>439</v>
      </c>
      <c r="B46" s="49" t="s">
        <v>6</v>
      </c>
      <c r="C46" s="47"/>
      <c r="D46" s="47">
        <v>52408</v>
      </c>
      <c r="E46" s="240"/>
      <c r="F46" s="47"/>
      <c r="G46" s="240"/>
      <c r="H46" s="106"/>
      <c r="I46" s="106"/>
      <c r="J46" s="106"/>
    </row>
    <row r="47" spans="1:10" ht="48" customHeight="1" x14ac:dyDescent="0.25">
      <c r="A47" s="48" t="s">
        <v>547</v>
      </c>
      <c r="B47" s="49" t="s">
        <v>6</v>
      </c>
      <c r="C47" s="47">
        <v>134053</v>
      </c>
      <c r="D47" s="47"/>
      <c r="E47" s="240"/>
      <c r="F47" s="47"/>
      <c r="G47" s="240"/>
      <c r="H47" s="106"/>
      <c r="I47" s="106"/>
      <c r="J47" s="106"/>
    </row>
    <row r="48" spans="1:10" ht="38.25" x14ac:dyDescent="0.25">
      <c r="A48" s="48" t="s">
        <v>548</v>
      </c>
      <c r="B48" s="49" t="s">
        <v>6</v>
      </c>
      <c r="C48" s="47">
        <v>250000</v>
      </c>
      <c r="D48" s="47">
        <v>155051</v>
      </c>
      <c r="E48" s="240"/>
      <c r="F48" s="47"/>
      <c r="G48" s="240"/>
      <c r="H48" s="106"/>
      <c r="I48" s="106"/>
      <c r="J48" s="106"/>
    </row>
    <row r="49" spans="1:10" ht="38.25" x14ac:dyDescent="0.25">
      <c r="A49" s="48" t="s">
        <v>549</v>
      </c>
      <c r="B49" s="49" t="s">
        <v>6</v>
      </c>
      <c r="C49" s="47">
        <v>188707</v>
      </c>
      <c r="D49" s="47"/>
      <c r="E49" s="240"/>
      <c r="F49" s="47"/>
      <c r="G49" s="240"/>
      <c r="H49" s="106"/>
      <c r="I49" s="106"/>
      <c r="J49" s="106"/>
    </row>
    <row r="50" spans="1:10" ht="38.25" x14ac:dyDescent="0.25">
      <c r="A50" s="48" t="s">
        <v>550</v>
      </c>
      <c r="B50" s="49" t="s">
        <v>6</v>
      </c>
      <c r="C50" s="47">
        <v>400000</v>
      </c>
      <c r="D50" s="47">
        <v>217200</v>
      </c>
      <c r="E50" s="240"/>
      <c r="F50" s="47"/>
      <c r="G50" s="240"/>
      <c r="H50" s="106"/>
      <c r="I50" s="106"/>
      <c r="J50" s="106"/>
    </row>
    <row r="51" spans="1:10" ht="51" x14ac:dyDescent="0.25">
      <c r="A51" s="48" t="s">
        <v>551</v>
      </c>
      <c r="B51" s="49" t="s">
        <v>6</v>
      </c>
      <c r="C51" s="47">
        <v>100000</v>
      </c>
      <c r="D51" s="47">
        <v>778238</v>
      </c>
      <c r="E51" s="240"/>
      <c r="F51" s="47"/>
      <c r="G51" s="240"/>
      <c r="H51" s="106"/>
      <c r="I51" s="106"/>
      <c r="J51" s="106"/>
    </row>
    <row r="52" spans="1:10" ht="38.25" x14ac:dyDescent="0.25">
      <c r="A52" s="48" t="s">
        <v>552</v>
      </c>
      <c r="B52" s="49" t="s">
        <v>6</v>
      </c>
      <c r="C52" s="229">
        <f>605905+90000</f>
        <v>695905</v>
      </c>
      <c r="D52" s="47">
        <v>42235</v>
      </c>
      <c r="E52" s="240"/>
      <c r="F52" s="47"/>
      <c r="G52" s="240"/>
      <c r="H52" s="106"/>
      <c r="I52" s="106"/>
      <c r="J52" s="106"/>
    </row>
    <row r="53" spans="1:10" ht="46.5" customHeight="1" x14ac:dyDescent="0.25">
      <c r="A53" s="265" t="s">
        <v>617</v>
      </c>
      <c r="B53" s="49" t="s">
        <v>6</v>
      </c>
      <c r="C53" s="47"/>
      <c r="D53" s="47">
        <v>7015</v>
      </c>
      <c r="E53" s="240"/>
      <c r="F53" s="47"/>
      <c r="G53" s="240"/>
      <c r="H53" s="106"/>
      <c r="I53" s="106"/>
      <c r="J53" s="106"/>
    </row>
    <row r="54" spans="1:10" ht="46.5" customHeight="1" x14ac:dyDescent="0.25">
      <c r="A54" s="265" t="s">
        <v>618</v>
      </c>
      <c r="B54" s="49" t="s">
        <v>6</v>
      </c>
      <c r="C54" s="47"/>
      <c r="D54" s="47">
        <v>38976</v>
      </c>
      <c r="E54" s="240"/>
      <c r="F54" s="47"/>
      <c r="G54" s="240"/>
      <c r="H54" s="106"/>
      <c r="I54" s="106"/>
      <c r="J54" s="106"/>
    </row>
    <row r="55" spans="1:10" ht="46.5" customHeight="1" x14ac:dyDescent="0.25">
      <c r="A55" s="266" t="s">
        <v>619</v>
      </c>
      <c r="B55" s="49" t="s">
        <v>6</v>
      </c>
      <c r="C55" s="47"/>
      <c r="D55" s="267">
        <v>5000</v>
      </c>
      <c r="E55" s="240"/>
      <c r="F55" s="47"/>
      <c r="G55" s="240"/>
      <c r="H55" s="106"/>
      <c r="I55" s="106"/>
      <c r="J55" s="106"/>
    </row>
    <row r="56" spans="1:10" ht="52.5" customHeight="1" x14ac:dyDescent="0.25">
      <c r="A56" s="266" t="s">
        <v>620</v>
      </c>
      <c r="B56" s="49" t="s">
        <v>6</v>
      </c>
      <c r="C56" s="47"/>
      <c r="D56" s="267">
        <v>5000</v>
      </c>
      <c r="E56" s="240"/>
      <c r="F56" s="47"/>
      <c r="G56" s="240"/>
      <c r="H56" s="106"/>
      <c r="I56" s="106"/>
      <c r="J56" s="106"/>
    </row>
    <row r="57" spans="1:10" ht="61.5" customHeight="1" x14ac:dyDescent="0.25">
      <c r="A57" s="266" t="s">
        <v>621</v>
      </c>
      <c r="B57" s="49" t="s">
        <v>6</v>
      </c>
      <c r="C57" s="47"/>
      <c r="D57" s="267">
        <v>5000</v>
      </c>
      <c r="E57" s="240"/>
      <c r="F57" s="47"/>
      <c r="G57" s="240"/>
      <c r="H57" s="106"/>
      <c r="I57" s="106"/>
      <c r="J57" s="106"/>
    </row>
    <row r="58" spans="1:10" ht="63.75" customHeight="1" x14ac:dyDescent="0.25">
      <c r="A58" s="266" t="s">
        <v>622</v>
      </c>
      <c r="B58" s="49" t="s">
        <v>6</v>
      </c>
      <c r="C58" s="47"/>
      <c r="D58" s="267">
        <v>5000</v>
      </c>
      <c r="E58" s="240"/>
      <c r="F58" s="47"/>
      <c r="G58" s="240"/>
      <c r="H58" s="106"/>
      <c r="I58" s="106"/>
      <c r="J58" s="106"/>
    </row>
    <row r="59" spans="1:10" ht="60" customHeight="1" x14ac:dyDescent="0.25">
      <c r="A59" s="266" t="s">
        <v>623</v>
      </c>
      <c r="B59" s="49" t="s">
        <v>6</v>
      </c>
      <c r="C59" s="47"/>
      <c r="D59" s="267">
        <v>5000</v>
      </c>
      <c r="E59" s="240"/>
      <c r="F59" s="47"/>
      <c r="G59" s="240"/>
      <c r="H59" s="106"/>
      <c r="I59" s="106"/>
      <c r="J59" s="106"/>
    </row>
    <row r="60" spans="1:10" ht="60.75" customHeight="1" x14ac:dyDescent="0.25">
      <c r="A60" s="266" t="s">
        <v>624</v>
      </c>
      <c r="B60" s="49" t="s">
        <v>6</v>
      </c>
      <c r="C60" s="47"/>
      <c r="D60" s="267">
        <v>50000</v>
      </c>
      <c r="E60" s="240"/>
      <c r="F60" s="47"/>
      <c r="G60" s="240"/>
      <c r="H60" s="106"/>
      <c r="I60" s="106"/>
      <c r="J60" s="106"/>
    </row>
    <row r="61" spans="1:10" ht="57" customHeight="1" x14ac:dyDescent="0.25">
      <c r="A61" s="268" t="s">
        <v>625</v>
      </c>
      <c r="B61" s="49" t="s">
        <v>6</v>
      </c>
      <c r="C61" s="47"/>
      <c r="D61" s="267">
        <v>5000</v>
      </c>
      <c r="E61" s="240"/>
      <c r="F61" s="47"/>
      <c r="G61" s="240"/>
      <c r="H61" s="106"/>
      <c r="I61" s="106"/>
      <c r="J61" s="106"/>
    </row>
    <row r="62" spans="1:10" ht="39.75" customHeight="1" x14ac:dyDescent="0.25">
      <c r="A62" s="48" t="s">
        <v>553</v>
      </c>
      <c r="B62" s="49" t="s">
        <v>6</v>
      </c>
      <c r="C62" s="47">
        <v>100000</v>
      </c>
      <c r="D62" s="47"/>
      <c r="E62" s="240"/>
      <c r="F62" s="47"/>
      <c r="G62" s="240"/>
      <c r="H62" s="106"/>
      <c r="I62" s="106"/>
      <c r="J62" s="106"/>
    </row>
    <row r="63" spans="1:10" ht="39.75" customHeight="1" x14ac:dyDescent="0.25">
      <c r="A63" s="48" t="s">
        <v>607</v>
      </c>
      <c r="B63" s="49" t="s">
        <v>6</v>
      </c>
      <c r="C63" s="47"/>
      <c r="D63" s="267">
        <v>90888</v>
      </c>
      <c r="E63" s="240"/>
      <c r="F63" s="47"/>
      <c r="G63" s="240"/>
      <c r="H63" s="106"/>
      <c r="I63" s="106"/>
      <c r="J63" s="106"/>
    </row>
    <row r="64" spans="1:10" ht="57.75" customHeight="1" x14ac:dyDescent="0.25">
      <c r="A64" s="48" t="s">
        <v>733</v>
      </c>
      <c r="B64" s="49" t="s">
        <v>6</v>
      </c>
      <c r="C64" s="47"/>
      <c r="D64" s="47"/>
      <c r="E64" s="240">
        <v>46740</v>
      </c>
      <c r="F64" s="47"/>
      <c r="G64" s="240"/>
      <c r="H64" s="106"/>
      <c r="I64" s="106"/>
      <c r="J64" s="106"/>
    </row>
    <row r="65" spans="1:10" ht="59.25" customHeight="1" x14ac:dyDescent="0.25">
      <c r="A65" s="48" t="s">
        <v>639</v>
      </c>
      <c r="B65" s="49" t="s">
        <v>6</v>
      </c>
      <c r="C65" s="47"/>
      <c r="D65" s="267">
        <v>258625</v>
      </c>
      <c r="E65" s="240"/>
      <c r="F65" s="47"/>
      <c r="G65" s="240"/>
      <c r="H65" s="106"/>
      <c r="I65" s="106"/>
      <c r="J65" s="106"/>
    </row>
    <row r="66" spans="1:10" ht="59.25" customHeight="1" x14ac:dyDescent="0.25">
      <c r="A66" s="48" t="s">
        <v>702</v>
      </c>
      <c r="B66" s="49" t="s">
        <v>6</v>
      </c>
      <c r="C66" s="47"/>
      <c r="D66" s="267"/>
      <c r="E66" s="240">
        <v>167522</v>
      </c>
      <c r="F66" s="47"/>
      <c r="G66" s="240"/>
      <c r="H66" s="106"/>
      <c r="I66" s="106"/>
      <c r="J66" s="106"/>
    </row>
    <row r="67" spans="1:10" ht="59.25" customHeight="1" x14ac:dyDescent="0.25">
      <c r="A67" s="48" t="s">
        <v>703</v>
      </c>
      <c r="B67" s="49" t="s">
        <v>6</v>
      </c>
      <c r="C67" s="47"/>
      <c r="D67" s="267"/>
      <c r="E67" s="240">
        <v>258146</v>
      </c>
      <c r="F67" s="47"/>
      <c r="G67" s="240"/>
      <c r="H67" s="106"/>
      <c r="I67" s="106"/>
      <c r="J67" s="106"/>
    </row>
    <row r="68" spans="1:10" ht="59.25" customHeight="1" x14ac:dyDescent="0.25">
      <c r="A68" s="48" t="s">
        <v>704</v>
      </c>
      <c r="B68" s="49" t="s">
        <v>6</v>
      </c>
      <c r="C68" s="47"/>
      <c r="D68" s="267"/>
      <c r="E68" s="240">
        <v>212022</v>
      </c>
      <c r="F68" s="47"/>
      <c r="G68" s="240"/>
      <c r="H68" s="106"/>
      <c r="I68" s="106"/>
      <c r="J68" s="106"/>
    </row>
    <row r="69" spans="1:10" ht="59.25" customHeight="1" x14ac:dyDescent="0.25">
      <c r="A69" s="48" t="s">
        <v>724</v>
      </c>
      <c r="B69" s="49" t="s">
        <v>6</v>
      </c>
      <c r="C69" s="47"/>
      <c r="D69" s="267"/>
      <c r="E69" s="240">
        <v>85152</v>
      </c>
      <c r="F69" s="47"/>
      <c r="G69" s="240"/>
      <c r="H69" s="106"/>
      <c r="I69" s="106"/>
      <c r="J69" s="106"/>
    </row>
    <row r="70" spans="1:10" ht="59.25" customHeight="1" x14ac:dyDescent="0.25">
      <c r="A70" s="48" t="s">
        <v>705</v>
      </c>
      <c r="B70" s="49" t="s">
        <v>6</v>
      </c>
      <c r="C70" s="47"/>
      <c r="D70" s="267"/>
      <c r="E70" s="240">
        <v>289171</v>
      </c>
      <c r="F70" s="47"/>
      <c r="G70" s="240"/>
      <c r="H70" s="106"/>
      <c r="I70" s="106"/>
      <c r="J70" s="106"/>
    </row>
    <row r="71" spans="1:10" ht="59.25" customHeight="1" x14ac:dyDescent="0.25">
      <c r="A71" s="48" t="s">
        <v>706</v>
      </c>
      <c r="B71" s="49" t="s">
        <v>6</v>
      </c>
      <c r="C71" s="47"/>
      <c r="D71" s="267"/>
      <c r="E71" s="240">
        <v>52580</v>
      </c>
      <c r="F71" s="47"/>
      <c r="G71" s="240"/>
      <c r="H71" s="106"/>
      <c r="I71" s="106"/>
      <c r="J71" s="106"/>
    </row>
    <row r="72" spans="1:10" ht="59.25" customHeight="1" x14ac:dyDescent="0.25">
      <c r="A72" s="48" t="s">
        <v>707</v>
      </c>
      <c r="B72" s="49" t="s">
        <v>6</v>
      </c>
      <c r="C72" s="47"/>
      <c r="D72" s="267"/>
      <c r="E72" s="240">
        <v>294815</v>
      </c>
      <c r="F72" s="47"/>
      <c r="G72" s="240"/>
      <c r="H72" s="106"/>
      <c r="I72" s="106"/>
      <c r="J72" s="106"/>
    </row>
    <row r="73" spans="1:10" ht="59.25" customHeight="1" x14ac:dyDescent="0.25">
      <c r="A73" s="48" t="s">
        <v>708</v>
      </c>
      <c r="B73" s="49" t="s">
        <v>6</v>
      </c>
      <c r="C73" s="47"/>
      <c r="D73" s="267"/>
      <c r="E73" s="240">
        <v>66557</v>
      </c>
      <c r="F73" s="47"/>
      <c r="G73" s="240"/>
      <c r="H73" s="106"/>
      <c r="I73" s="106"/>
      <c r="J73" s="106"/>
    </row>
    <row r="74" spans="1:10" ht="59.25" customHeight="1" x14ac:dyDescent="0.25">
      <c r="A74" s="327" t="s">
        <v>717</v>
      </c>
      <c r="B74" s="49" t="s">
        <v>6</v>
      </c>
      <c r="C74" s="47"/>
      <c r="D74" s="267"/>
      <c r="E74" s="328">
        <v>222178</v>
      </c>
      <c r="F74" s="47"/>
      <c r="G74" s="240"/>
      <c r="H74" s="106"/>
      <c r="I74" s="106"/>
      <c r="J74" s="106"/>
    </row>
    <row r="75" spans="1:10" ht="59.25" customHeight="1" x14ac:dyDescent="0.25">
      <c r="A75" s="327" t="s">
        <v>718</v>
      </c>
      <c r="B75" s="49" t="s">
        <v>6</v>
      </c>
      <c r="C75" s="47"/>
      <c r="D75" s="267"/>
      <c r="E75" s="328">
        <v>295897</v>
      </c>
      <c r="F75" s="47"/>
      <c r="G75" s="240"/>
      <c r="H75" s="106"/>
      <c r="I75" s="106"/>
      <c r="J75" s="106"/>
    </row>
    <row r="76" spans="1:10" ht="59.25" customHeight="1" x14ac:dyDescent="0.25">
      <c r="A76" s="327" t="s">
        <v>719</v>
      </c>
      <c r="B76" s="49" t="s">
        <v>6</v>
      </c>
      <c r="C76" s="47"/>
      <c r="D76" s="267"/>
      <c r="E76" s="328">
        <v>335320</v>
      </c>
      <c r="F76" s="47"/>
      <c r="G76" s="240"/>
      <c r="H76" s="106"/>
      <c r="I76" s="106"/>
      <c r="J76" s="106"/>
    </row>
    <row r="77" spans="1:10" ht="59.25" customHeight="1" x14ac:dyDescent="0.25">
      <c r="A77" s="327" t="s">
        <v>720</v>
      </c>
      <c r="B77" s="49" t="s">
        <v>6</v>
      </c>
      <c r="C77" s="47"/>
      <c r="D77" s="267"/>
      <c r="E77" s="328">
        <v>345593</v>
      </c>
      <c r="F77" s="47"/>
      <c r="G77" s="240"/>
      <c r="H77" s="106"/>
      <c r="I77" s="106"/>
      <c r="J77" s="106"/>
    </row>
    <row r="78" spans="1:10" ht="59.25" customHeight="1" x14ac:dyDescent="0.25">
      <c r="A78" s="327" t="s">
        <v>721</v>
      </c>
      <c r="B78" s="49" t="s">
        <v>6</v>
      </c>
      <c r="C78" s="47"/>
      <c r="D78" s="267"/>
      <c r="E78" s="328">
        <v>124755</v>
      </c>
      <c r="F78" s="47"/>
      <c r="G78" s="240"/>
      <c r="H78" s="106"/>
      <c r="I78" s="106"/>
      <c r="J78" s="106"/>
    </row>
    <row r="79" spans="1:10" ht="59.25" customHeight="1" x14ac:dyDescent="0.25">
      <c r="A79" s="327" t="s">
        <v>722</v>
      </c>
      <c r="B79" s="49" t="s">
        <v>6</v>
      </c>
      <c r="C79" s="47"/>
      <c r="D79" s="267"/>
      <c r="E79" s="328">
        <v>404547</v>
      </c>
      <c r="F79" s="47"/>
      <c r="G79" s="240"/>
      <c r="H79" s="106"/>
      <c r="I79" s="106"/>
      <c r="J79" s="106"/>
    </row>
    <row r="80" spans="1:10" ht="59.25" customHeight="1" x14ac:dyDescent="0.25">
      <c r="A80" s="327" t="s">
        <v>723</v>
      </c>
      <c r="B80" s="49" t="s">
        <v>6</v>
      </c>
      <c r="C80" s="47"/>
      <c r="D80" s="267"/>
      <c r="E80" s="328">
        <v>619320</v>
      </c>
      <c r="F80" s="47"/>
      <c r="G80" s="240"/>
      <c r="H80" s="106"/>
      <c r="I80" s="106"/>
      <c r="J80" s="106"/>
    </row>
    <row r="81" spans="1:10" x14ac:dyDescent="0.25">
      <c r="A81" s="120" t="s">
        <v>530</v>
      </c>
      <c r="B81" s="261"/>
      <c r="C81" s="186">
        <f>SUM(C82:C123)</f>
        <v>234.7</v>
      </c>
      <c r="D81" s="186">
        <f t="shared" ref="D81:E81" si="1">SUM(D82:D123)</f>
        <v>445.53499999999997</v>
      </c>
      <c r="E81" s="186">
        <f t="shared" si="1"/>
        <v>229.35</v>
      </c>
      <c r="F81" s="186"/>
      <c r="G81" s="186"/>
      <c r="H81" s="106"/>
      <c r="I81" s="106"/>
      <c r="J81" s="106"/>
    </row>
    <row r="82" spans="1:10" ht="36.75" customHeight="1" x14ac:dyDescent="0.25">
      <c r="A82" s="48" t="s">
        <v>442</v>
      </c>
      <c r="B82" s="49" t="s">
        <v>321</v>
      </c>
      <c r="C82" s="166">
        <v>19.5</v>
      </c>
      <c r="D82" s="166">
        <v>19.5</v>
      </c>
      <c r="E82" s="186"/>
      <c r="F82" s="186"/>
      <c r="G82" s="186"/>
      <c r="H82" s="106"/>
      <c r="I82" s="106"/>
      <c r="J82" s="106"/>
    </row>
    <row r="83" spans="1:10" ht="42" customHeight="1" x14ac:dyDescent="0.25">
      <c r="A83" s="48" t="s">
        <v>448</v>
      </c>
      <c r="B83" s="49" t="s">
        <v>321</v>
      </c>
      <c r="C83" s="166">
        <v>17.899999999999999</v>
      </c>
      <c r="D83" s="166"/>
      <c r="E83" s="240"/>
      <c r="F83" s="166"/>
      <c r="G83" s="240"/>
      <c r="H83" s="106"/>
      <c r="I83" s="106"/>
      <c r="J83" s="106"/>
    </row>
    <row r="84" spans="1:10" ht="42" customHeight="1" x14ac:dyDescent="0.25">
      <c r="A84" s="48" t="s">
        <v>545</v>
      </c>
      <c r="B84" s="49" t="s">
        <v>321</v>
      </c>
      <c r="C84" s="166">
        <v>0</v>
      </c>
      <c r="D84" s="166"/>
      <c r="E84" s="240"/>
      <c r="F84" s="166"/>
      <c r="G84" s="240"/>
      <c r="H84" s="106"/>
      <c r="I84" s="106"/>
      <c r="J84" s="106"/>
    </row>
    <row r="85" spans="1:10" ht="42" customHeight="1" x14ac:dyDescent="0.25">
      <c r="A85" s="48" t="s">
        <v>546</v>
      </c>
      <c r="B85" s="49" t="s">
        <v>321</v>
      </c>
      <c r="C85" s="166">
        <v>26.1</v>
      </c>
      <c r="D85" s="247">
        <v>26.1</v>
      </c>
      <c r="F85" s="166"/>
      <c r="G85" s="240"/>
      <c r="H85" s="106"/>
      <c r="I85" s="106"/>
      <c r="J85" s="106"/>
    </row>
    <row r="86" spans="1:10" s="177" customFormat="1" ht="58.5" customHeight="1" x14ac:dyDescent="0.25">
      <c r="A86" s="48" t="s">
        <v>449</v>
      </c>
      <c r="B86" s="232" t="s">
        <v>321</v>
      </c>
      <c r="C86" s="230">
        <v>9</v>
      </c>
      <c r="D86" s="230">
        <v>9</v>
      </c>
      <c r="E86" s="242"/>
      <c r="F86" s="230"/>
      <c r="G86" s="242"/>
      <c r="H86" s="176"/>
      <c r="I86" s="176"/>
      <c r="J86" s="176"/>
    </row>
    <row r="87" spans="1:10" ht="51" x14ac:dyDescent="0.25">
      <c r="A87" s="48" t="s">
        <v>453</v>
      </c>
      <c r="B87" s="49" t="s">
        <v>536</v>
      </c>
      <c r="C87" s="166">
        <v>0</v>
      </c>
      <c r="D87" s="166"/>
      <c r="E87" s="240"/>
      <c r="F87" s="166"/>
      <c r="G87" s="240"/>
      <c r="H87" s="106"/>
      <c r="I87" s="106"/>
      <c r="J87" s="106"/>
    </row>
    <row r="88" spans="1:10" ht="38.25" x14ac:dyDescent="0.25">
      <c r="A88" s="48" t="s">
        <v>454</v>
      </c>
      <c r="B88" s="49" t="s">
        <v>321</v>
      </c>
      <c r="C88" s="247">
        <v>41</v>
      </c>
      <c r="D88" s="247">
        <v>41</v>
      </c>
      <c r="E88" s="230"/>
      <c r="F88" s="166"/>
      <c r="G88" s="240"/>
      <c r="H88" s="106"/>
      <c r="I88" s="106"/>
      <c r="J88" s="106"/>
    </row>
    <row r="89" spans="1:10" ht="51" x14ac:dyDescent="0.25">
      <c r="A89" s="48" t="s">
        <v>455</v>
      </c>
      <c r="B89" s="49" t="s">
        <v>321</v>
      </c>
      <c r="C89" s="230">
        <v>33.1</v>
      </c>
      <c r="D89" s="230">
        <v>33.1</v>
      </c>
      <c r="E89" s="240"/>
      <c r="F89" s="166"/>
      <c r="G89" s="240"/>
      <c r="H89" s="106"/>
      <c r="I89" s="106"/>
      <c r="J89" s="106"/>
    </row>
    <row r="90" spans="1:10" ht="38.25" x14ac:dyDescent="0.25">
      <c r="A90" s="48" t="s">
        <v>439</v>
      </c>
      <c r="B90" s="49" t="s">
        <v>321</v>
      </c>
      <c r="D90" s="230">
        <v>53.4</v>
      </c>
      <c r="E90" s="240"/>
      <c r="F90" s="166"/>
      <c r="G90" s="240"/>
      <c r="H90" s="106"/>
      <c r="I90" s="106"/>
      <c r="J90" s="106"/>
    </row>
    <row r="91" spans="1:10" ht="38.25" x14ac:dyDescent="0.25">
      <c r="A91" s="48" t="s">
        <v>547</v>
      </c>
      <c r="B91" s="49" t="s">
        <v>321</v>
      </c>
      <c r="C91" s="166">
        <v>4.7</v>
      </c>
      <c r="D91" s="230"/>
      <c r="E91" s="240"/>
      <c r="F91" s="166"/>
      <c r="G91" s="240"/>
      <c r="H91" s="106"/>
      <c r="I91" s="106"/>
      <c r="J91" s="106"/>
    </row>
    <row r="92" spans="1:10" ht="38.25" x14ac:dyDescent="0.25">
      <c r="A92" s="48" t="s">
        <v>548</v>
      </c>
      <c r="B92" s="49" t="s">
        <v>321</v>
      </c>
      <c r="C92" s="166">
        <v>16</v>
      </c>
      <c r="D92" s="230">
        <v>16</v>
      </c>
      <c r="E92" s="240"/>
      <c r="F92" s="166"/>
      <c r="G92" s="240"/>
      <c r="H92" s="106"/>
      <c r="I92" s="106"/>
      <c r="J92" s="106"/>
    </row>
    <row r="93" spans="1:10" ht="38.25" x14ac:dyDescent="0.25">
      <c r="A93" s="48" t="s">
        <v>549</v>
      </c>
      <c r="B93" s="49" t="s">
        <v>321</v>
      </c>
      <c r="C93" s="166">
        <v>6.9</v>
      </c>
      <c r="D93" s="230"/>
      <c r="E93" s="240"/>
      <c r="F93" s="166"/>
      <c r="G93" s="240"/>
      <c r="H93" s="106"/>
      <c r="I93" s="106"/>
      <c r="J93" s="106"/>
    </row>
    <row r="94" spans="1:10" ht="38.25" x14ac:dyDescent="0.25">
      <c r="A94" s="48" t="s">
        <v>550</v>
      </c>
      <c r="B94" s="49" t="s">
        <v>321</v>
      </c>
      <c r="C94" s="166">
        <v>16.899999999999999</v>
      </c>
      <c r="D94" s="230">
        <v>16.899999999999999</v>
      </c>
      <c r="E94" s="240"/>
      <c r="F94" s="166"/>
      <c r="G94" s="240"/>
      <c r="H94" s="106"/>
      <c r="I94" s="106"/>
      <c r="J94" s="106"/>
    </row>
    <row r="95" spans="1:10" s="177" customFormat="1" ht="51" x14ac:dyDescent="0.25">
      <c r="A95" s="48" t="s">
        <v>551</v>
      </c>
      <c r="B95" s="232" t="s">
        <v>321</v>
      </c>
      <c r="C95" s="230">
        <v>24.6</v>
      </c>
      <c r="D95" s="230">
        <v>24.635000000000002</v>
      </c>
      <c r="E95" s="242"/>
      <c r="F95" s="230"/>
      <c r="G95" s="242"/>
      <c r="H95" s="176"/>
      <c r="I95" s="176"/>
      <c r="J95" s="176"/>
    </row>
    <row r="96" spans="1:10" ht="52.5" customHeight="1" x14ac:dyDescent="0.25">
      <c r="A96" s="48" t="s">
        <v>552</v>
      </c>
      <c r="B96" s="49" t="s">
        <v>321</v>
      </c>
      <c r="C96" s="166">
        <v>19</v>
      </c>
      <c r="D96" s="166">
        <v>19</v>
      </c>
      <c r="E96" s="166"/>
      <c r="F96" s="166"/>
      <c r="G96" s="240"/>
      <c r="H96" s="106"/>
      <c r="I96" s="106"/>
      <c r="J96" s="106"/>
    </row>
    <row r="97" spans="1:10" ht="41.25" customHeight="1" x14ac:dyDescent="0.25">
      <c r="A97" s="265" t="s">
        <v>617</v>
      </c>
      <c r="B97" s="49" t="s">
        <v>321</v>
      </c>
      <c r="C97" s="166"/>
      <c r="D97" s="166">
        <v>17.600000000000001</v>
      </c>
      <c r="E97" s="166"/>
      <c r="F97" s="166"/>
      <c r="G97" s="240"/>
      <c r="H97" s="106"/>
      <c r="I97" s="106"/>
      <c r="J97" s="106"/>
    </row>
    <row r="98" spans="1:10" ht="46.5" customHeight="1" x14ac:dyDescent="0.25">
      <c r="A98" s="265" t="s">
        <v>618</v>
      </c>
      <c r="B98" s="49" t="s">
        <v>321</v>
      </c>
      <c r="C98" s="166"/>
      <c r="D98" s="166">
        <v>17.600000000000001</v>
      </c>
      <c r="E98" s="166"/>
      <c r="F98" s="166"/>
      <c r="G98" s="240"/>
      <c r="H98" s="106"/>
      <c r="I98" s="106"/>
      <c r="J98" s="106"/>
    </row>
    <row r="99" spans="1:10" ht="52.5" customHeight="1" x14ac:dyDescent="0.25">
      <c r="A99" s="266" t="s">
        <v>619</v>
      </c>
      <c r="B99" s="49" t="s">
        <v>321</v>
      </c>
      <c r="C99" s="166"/>
      <c r="D99" s="166">
        <v>15</v>
      </c>
      <c r="E99" s="166"/>
      <c r="F99" s="166"/>
      <c r="G99" s="240"/>
      <c r="H99" s="106"/>
      <c r="I99" s="106"/>
      <c r="J99" s="106"/>
    </row>
    <row r="100" spans="1:10" ht="67.5" customHeight="1" x14ac:dyDescent="0.25">
      <c r="A100" s="266" t="s">
        <v>620</v>
      </c>
      <c r="B100" s="49" t="s">
        <v>321</v>
      </c>
      <c r="C100" s="166"/>
      <c r="D100" s="166">
        <v>15.4</v>
      </c>
      <c r="E100" s="166"/>
      <c r="F100" s="166"/>
      <c r="G100" s="240"/>
      <c r="H100" s="106"/>
      <c r="I100" s="106"/>
      <c r="J100" s="106"/>
    </row>
    <row r="101" spans="1:10" ht="67.5" customHeight="1" x14ac:dyDescent="0.25">
      <c r="A101" s="266" t="s">
        <v>621</v>
      </c>
      <c r="B101" s="49" t="s">
        <v>321</v>
      </c>
      <c r="C101" s="166"/>
      <c r="D101" s="166">
        <v>38</v>
      </c>
      <c r="E101" s="166"/>
      <c r="F101" s="166"/>
      <c r="G101" s="240"/>
      <c r="H101" s="106"/>
      <c r="I101" s="106"/>
      <c r="J101" s="106"/>
    </row>
    <row r="102" spans="1:10" ht="57" customHeight="1" x14ac:dyDescent="0.25">
      <c r="A102" s="266" t="s">
        <v>622</v>
      </c>
      <c r="B102" s="49" t="s">
        <v>321</v>
      </c>
      <c r="C102" s="166"/>
      <c r="D102" s="166">
        <v>16.899999999999999</v>
      </c>
      <c r="E102" s="166"/>
      <c r="F102" s="166"/>
      <c r="G102" s="240"/>
      <c r="H102" s="106"/>
      <c r="I102" s="106"/>
      <c r="J102" s="106"/>
    </row>
    <row r="103" spans="1:10" ht="51" customHeight="1" x14ac:dyDescent="0.25">
      <c r="A103" s="266" t="s">
        <v>623</v>
      </c>
      <c r="B103" s="49" t="s">
        <v>321</v>
      </c>
      <c r="C103" s="166"/>
      <c r="D103" s="166">
        <v>14.2</v>
      </c>
      <c r="E103" s="166"/>
      <c r="F103" s="166"/>
      <c r="G103" s="240"/>
      <c r="H103" s="106"/>
      <c r="I103" s="106"/>
      <c r="J103" s="106"/>
    </row>
    <row r="104" spans="1:10" ht="57.75" customHeight="1" x14ac:dyDescent="0.25">
      <c r="A104" s="266" t="s">
        <v>624</v>
      </c>
      <c r="B104" s="49" t="s">
        <v>321</v>
      </c>
      <c r="C104" s="166"/>
      <c r="D104" s="230">
        <v>6.2</v>
      </c>
      <c r="E104" s="230"/>
      <c r="F104" s="166"/>
      <c r="G104" s="240"/>
      <c r="H104" s="106"/>
      <c r="I104" s="106"/>
      <c r="J104" s="106"/>
    </row>
    <row r="105" spans="1:10" ht="51" customHeight="1" x14ac:dyDescent="0.25">
      <c r="A105" s="268" t="s">
        <v>625</v>
      </c>
      <c r="B105" s="49" t="s">
        <v>321</v>
      </c>
      <c r="C105" s="166"/>
      <c r="D105" s="230">
        <v>15</v>
      </c>
      <c r="E105" s="230"/>
      <c r="F105" s="166"/>
      <c r="G105" s="240"/>
      <c r="H105" s="106"/>
      <c r="I105" s="106"/>
      <c r="J105" s="106"/>
    </row>
    <row r="106" spans="1:10" ht="51" customHeight="1" x14ac:dyDescent="0.25">
      <c r="A106" s="48" t="s">
        <v>607</v>
      </c>
      <c r="B106" s="49" t="s">
        <v>321</v>
      </c>
      <c r="C106" s="166"/>
      <c r="D106" s="240"/>
      <c r="E106" s="230"/>
      <c r="F106" s="240"/>
      <c r="G106" s="166"/>
      <c r="H106" s="106"/>
      <c r="I106" s="106"/>
      <c r="J106" s="106"/>
    </row>
    <row r="107" spans="1:10" ht="51" customHeight="1" x14ac:dyDescent="0.25">
      <c r="A107" s="48" t="s">
        <v>733</v>
      </c>
      <c r="B107" s="49" t="s">
        <v>321</v>
      </c>
      <c r="C107" s="166"/>
      <c r="D107" s="240"/>
      <c r="E107" s="230">
        <v>0</v>
      </c>
      <c r="F107" s="166"/>
      <c r="G107" s="240"/>
      <c r="H107" s="106"/>
      <c r="I107" s="106"/>
      <c r="J107" s="106"/>
    </row>
    <row r="108" spans="1:10" ht="51" customHeight="1" x14ac:dyDescent="0.25">
      <c r="A108" s="48" t="s">
        <v>639</v>
      </c>
      <c r="B108" s="49" t="s">
        <v>321</v>
      </c>
      <c r="C108" s="166"/>
      <c r="D108" s="247">
        <v>31</v>
      </c>
      <c r="E108" s="166"/>
      <c r="G108" s="240"/>
      <c r="H108" s="106"/>
      <c r="I108" s="106"/>
      <c r="J108" s="106"/>
    </row>
    <row r="109" spans="1:10" ht="51" customHeight="1" x14ac:dyDescent="0.25">
      <c r="A109" s="48" t="s">
        <v>702</v>
      </c>
      <c r="B109" s="49" t="s">
        <v>321</v>
      </c>
      <c r="C109" s="166"/>
      <c r="D109" s="240"/>
      <c r="E109" s="230">
        <v>13.9</v>
      </c>
      <c r="F109" s="166"/>
      <c r="G109" s="240"/>
      <c r="H109" s="106"/>
      <c r="I109" s="106"/>
      <c r="J109" s="106"/>
    </row>
    <row r="110" spans="1:10" ht="51" customHeight="1" x14ac:dyDescent="0.25">
      <c r="A110" s="48" t="s">
        <v>703</v>
      </c>
      <c r="B110" s="49" t="s">
        <v>321</v>
      </c>
      <c r="C110" s="166"/>
      <c r="D110" s="240"/>
      <c r="E110" s="230">
        <v>20</v>
      </c>
      <c r="F110" s="166"/>
      <c r="G110" s="240"/>
      <c r="H110" s="106"/>
      <c r="I110" s="106"/>
      <c r="J110" s="106"/>
    </row>
    <row r="111" spans="1:10" ht="51" customHeight="1" x14ac:dyDescent="0.25">
      <c r="A111" s="48" t="s">
        <v>704</v>
      </c>
      <c r="B111" s="49" t="s">
        <v>321</v>
      </c>
      <c r="C111" s="166"/>
      <c r="D111" s="240"/>
      <c r="E111" s="166">
        <v>16</v>
      </c>
      <c r="F111" s="240"/>
      <c r="G111" s="240"/>
      <c r="H111" s="106"/>
      <c r="I111" s="106"/>
      <c r="J111" s="106"/>
    </row>
    <row r="112" spans="1:10" ht="51" customHeight="1" x14ac:dyDescent="0.25">
      <c r="A112" s="48" t="s">
        <v>724</v>
      </c>
      <c r="B112" s="49" t="s">
        <v>321</v>
      </c>
      <c r="C112" s="166"/>
      <c r="D112" s="240"/>
      <c r="E112" s="166">
        <v>7.1</v>
      </c>
      <c r="F112" s="240"/>
      <c r="G112" s="240"/>
      <c r="H112" s="106"/>
      <c r="I112" s="106"/>
      <c r="J112" s="106"/>
    </row>
    <row r="113" spans="1:10" ht="68.25" customHeight="1" x14ac:dyDescent="0.25">
      <c r="A113" s="48" t="s">
        <v>705</v>
      </c>
      <c r="B113" s="49" t="s">
        <v>321</v>
      </c>
      <c r="C113" s="166"/>
      <c r="D113" s="240"/>
      <c r="E113" s="166">
        <v>22</v>
      </c>
      <c r="F113" s="240"/>
      <c r="G113" s="240"/>
      <c r="H113" s="106"/>
      <c r="I113" s="106"/>
      <c r="J113" s="106"/>
    </row>
    <row r="114" spans="1:10" ht="56.25" customHeight="1" x14ac:dyDescent="0.25">
      <c r="A114" s="48" t="s">
        <v>706</v>
      </c>
      <c r="B114" s="49" t="s">
        <v>321</v>
      </c>
      <c r="C114" s="166"/>
      <c r="D114" s="240"/>
      <c r="E114" s="166">
        <v>2.5</v>
      </c>
      <c r="F114" s="247"/>
      <c r="G114" s="240"/>
      <c r="H114" s="106"/>
      <c r="I114" s="106"/>
      <c r="J114" s="106"/>
    </row>
    <row r="115" spans="1:10" ht="60.75" customHeight="1" x14ac:dyDescent="0.25">
      <c r="A115" s="48" t="s">
        <v>707</v>
      </c>
      <c r="B115" s="49" t="s">
        <v>321</v>
      </c>
      <c r="C115" s="166"/>
      <c r="D115" s="240"/>
      <c r="E115" s="166">
        <v>10.199999999999999</v>
      </c>
      <c r="F115" s="247"/>
      <c r="G115" s="240"/>
      <c r="H115" s="106"/>
      <c r="I115" s="106"/>
      <c r="J115" s="106"/>
    </row>
    <row r="116" spans="1:10" ht="51" customHeight="1" x14ac:dyDescent="0.25">
      <c r="A116" s="48" t="s">
        <v>708</v>
      </c>
      <c r="B116" s="49" t="s">
        <v>321</v>
      </c>
      <c r="C116" s="166"/>
      <c r="D116" s="240"/>
      <c r="E116" s="166">
        <v>1.65</v>
      </c>
      <c r="F116" s="240"/>
      <c r="G116" s="240"/>
      <c r="H116" s="106"/>
      <c r="I116" s="106"/>
      <c r="J116" s="106"/>
    </row>
    <row r="117" spans="1:10" ht="51" customHeight="1" x14ac:dyDescent="0.25">
      <c r="A117" s="327" t="s">
        <v>717</v>
      </c>
      <c r="B117" s="49" t="s">
        <v>321</v>
      </c>
      <c r="C117" s="166"/>
      <c r="D117" s="240"/>
      <c r="E117" s="166">
        <v>13.4</v>
      </c>
      <c r="F117" s="240"/>
      <c r="G117" s="247"/>
      <c r="H117" s="106"/>
      <c r="I117" s="106"/>
      <c r="J117" s="106"/>
    </row>
    <row r="118" spans="1:10" ht="64.5" customHeight="1" x14ac:dyDescent="0.25">
      <c r="A118" s="327" t="s">
        <v>718</v>
      </c>
      <c r="B118" s="49" t="s">
        <v>321</v>
      </c>
      <c r="C118" s="166"/>
      <c r="D118" s="240"/>
      <c r="E118" s="166">
        <v>16.899999999999999</v>
      </c>
      <c r="F118" s="240"/>
      <c r="G118" s="247"/>
      <c r="H118" s="106"/>
      <c r="I118" s="106"/>
      <c r="J118" s="106"/>
    </row>
    <row r="119" spans="1:10" ht="51" customHeight="1" x14ac:dyDescent="0.25">
      <c r="A119" s="327" t="s">
        <v>719</v>
      </c>
      <c r="B119" s="49" t="s">
        <v>321</v>
      </c>
      <c r="C119" s="166"/>
      <c r="D119" s="240"/>
      <c r="E119" s="166">
        <v>18</v>
      </c>
      <c r="F119" s="240"/>
      <c r="G119" s="247"/>
      <c r="H119" s="106"/>
      <c r="I119" s="106"/>
      <c r="J119" s="106"/>
    </row>
    <row r="120" spans="1:10" ht="60.75" customHeight="1" x14ac:dyDescent="0.25">
      <c r="A120" s="327" t="s">
        <v>720</v>
      </c>
      <c r="B120" s="49" t="s">
        <v>321</v>
      </c>
      <c r="C120" s="166"/>
      <c r="D120" s="240"/>
      <c r="E120" s="166">
        <v>18.7</v>
      </c>
      <c r="F120" s="240"/>
      <c r="G120" s="247"/>
      <c r="H120" s="106"/>
      <c r="I120" s="106"/>
      <c r="J120" s="106"/>
    </row>
    <row r="121" spans="1:10" ht="51" customHeight="1" x14ac:dyDescent="0.25">
      <c r="A121" s="327" t="s">
        <v>721</v>
      </c>
      <c r="B121" s="49" t="s">
        <v>321</v>
      </c>
      <c r="C121" s="166"/>
      <c r="D121" s="240"/>
      <c r="E121" s="166">
        <v>6</v>
      </c>
      <c r="F121" s="240"/>
      <c r="G121" s="247"/>
      <c r="H121" s="106"/>
      <c r="I121" s="106"/>
      <c r="J121" s="106"/>
    </row>
    <row r="122" spans="1:10" ht="51" customHeight="1" x14ac:dyDescent="0.25">
      <c r="A122" s="327" t="s">
        <v>722</v>
      </c>
      <c r="B122" s="49" t="s">
        <v>321</v>
      </c>
      <c r="C122" s="166"/>
      <c r="D122" s="240"/>
      <c r="E122" s="166">
        <v>30</v>
      </c>
      <c r="F122" s="240"/>
      <c r="G122" s="247"/>
      <c r="H122" s="106"/>
      <c r="I122" s="106"/>
      <c r="J122" s="106"/>
    </row>
    <row r="123" spans="1:10" ht="51" customHeight="1" x14ac:dyDescent="0.25">
      <c r="A123" s="327" t="s">
        <v>723</v>
      </c>
      <c r="B123" s="49" t="s">
        <v>321</v>
      </c>
      <c r="C123" s="166"/>
      <c r="D123" s="240"/>
      <c r="E123" s="166">
        <v>33</v>
      </c>
      <c r="F123" s="240"/>
      <c r="G123" s="247"/>
      <c r="H123" s="106"/>
      <c r="I123" s="106"/>
      <c r="J123" s="106"/>
    </row>
    <row r="124" spans="1:10" ht="33" customHeight="1" x14ac:dyDescent="0.25">
      <c r="A124" s="433" t="s">
        <v>23</v>
      </c>
      <c r="B124" s="433"/>
      <c r="C124" s="433"/>
      <c r="D124" s="433"/>
      <c r="E124" s="433"/>
      <c r="F124" s="433"/>
      <c r="G124" s="433"/>
      <c r="H124" s="106"/>
      <c r="I124" s="106"/>
      <c r="J124" s="106"/>
    </row>
    <row r="125" spans="1:10" ht="33" customHeight="1" x14ac:dyDescent="0.25">
      <c r="A125" s="439" t="s">
        <v>24</v>
      </c>
      <c r="B125" s="381" t="s">
        <v>5</v>
      </c>
      <c r="C125" s="261" t="s">
        <v>26</v>
      </c>
      <c r="D125" s="260" t="s">
        <v>27</v>
      </c>
      <c r="E125" s="383" t="s">
        <v>28</v>
      </c>
      <c r="F125" s="384"/>
      <c r="G125" s="385"/>
      <c r="H125" s="106"/>
      <c r="I125" s="106"/>
      <c r="J125" s="106"/>
    </row>
    <row r="126" spans="1:10" ht="33" customHeight="1" x14ac:dyDescent="0.25">
      <c r="A126" s="440"/>
      <c r="B126" s="382"/>
      <c r="C126" s="322" t="s">
        <v>127</v>
      </c>
      <c r="D126" s="322" t="s">
        <v>222</v>
      </c>
      <c r="E126" s="322" t="s">
        <v>403</v>
      </c>
      <c r="F126" s="324" t="s">
        <v>603</v>
      </c>
      <c r="G126" s="241" t="s">
        <v>672</v>
      </c>
      <c r="H126" s="106"/>
      <c r="I126" s="106"/>
      <c r="J126" s="106"/>
    </row>
    <row r="127" spans="1:10" ht="33" customHeight="1" x14ac:dyDescent="0.25">
      <c r="A127" s="120" t="s">
        <v>29</v>
      </c>
      <c r="B127" s="261" t="s">
        <v>6</v>
      </c>
      <c r="C127" s="305">
        <v>8571679</v>
      </c>
      <c r="D127" s="46">
        <v>4758907</v>
      </c>
      <c r="E127" s="46">
        <v>3820315</v>
      </c>
      <c r="F127" s="46">
        <f>SUM(F38:F73)</f>
        <v>0</v>
      </c>
      <c r="G127" s="46">
        <f>SUM(G38:G73)</f>
        <v>0</v>
      </c>
      <c r="H127" s="106"/>
      <c r="I127" s="106"/>
      <c r="J127" s="106"/>
    </row>
    <row r="128" spans="1:10" ht="15.75" customHeight="1" x14ac:dyDescent="0.25">
      <c r="A128" s="167"/>
      <c r="B128" s="168"/>
      <c r="C128" s="280"/>
      <c r="D128" s="269"/>
      <c r="E128" s="280"/>
      <c r="F128" s="280"/>
      <c r="G128" s="280"/>
      <c r="H128" s="106"/>
      <c r="I128" s="106"/>
      <c r="J128" s="106"/>
    </row>
    <row r="129" spans="1:10" ht="51" customHeight="1" x14ac:dyDescent="0.25">
      <c r="A129" s="183" t="s">
        <v>30</v>
      </c>
      <c r="B129" s="398" t="s">
        <v>656</v>
      </c>
      <c r="C129" s="398"/>
      <c r="D129" s="398"/>
      <c r="E129" s="182"/>
      <c r="F129" s="182"/>
      <c r="G129" s="182"/>
      <c r="H129" s="106"/>
      <c r="I129" s="106"/>
      <c r="J129" s="106"/>
    </row>
    <row r="130" spans="1:10" x14ac:dyDescent="0.25">
      <c r="A130" s="182" t="s">
        <v>35</v>
      </c>
      <c r="B130" s="421"/>
      <c r="C130" s="421"/>
      <c r="D130" s="421"/>
      <c r="E130" s="182"/>
      <c r="F130" s="182"/>
      <c r="G130" s="182"/>
      <c r="H130" s="106"/>
      <c r="I130" s="106"/>
      <c r="J130" s="106"/>
    </row>
    <row r="131" spans="1:10" x14ac:dyDescent="0.25">
      <c r="A131" s="182" t="s">
        <v>37</v>
      </c>
      <c r="B131" s="398" t="s">
        <v>121</v>
      </c>
      <c r="C131" s="421"/>
      <c r="D131" s="421"/>
      <c r="E131" s="421"/>
      <c r="F131" s="421"/>
      <c r="G131" s="421"/>
      <c r="H131" s="106"/>
      <c r="I131" s="106"/>
      <c r="J131" s="106"/>
    </row>
    <row r="132" spans="1:10" x14ac:dyDescent="0.25">
      <c r="A132" s="182" t="s">
        <v>20</v>
      </c>
      <c r="B132" s="273" t="s">
        <v>114</v>
      </c>
      <c r="C132" s="182"/>
      <c r="D132" s="182"/>
      <c r="E132" s="182"/>
      <c r="F132" s="182"/>
      <c r="G132" s="182"/>
      <c r="H132" s="106"/>
      <c r="I132" s="106"/>
      <c r="J132" s="106"/>
    </row>
    <row r="133" spans="1:10" ht="25.5" x14ac:dyDescent="0.25">
      <c r="A133" s="183" t="s">
        <v>36</v>
      </c>
      <c r="B133" s="398" t="s">
        <v>268</v>
      </c>
      <c r="C133" s="398"/>
      <c r="D133" s="398"/>
      <c r="E133" s="398"/>
      <c r="F133" s="398"/>
      <c r="G133" s="398"/>
      <c r="H133" s="106"/>
      <c r="I133" s="106"/>
      <c r="J133" s="106"/>
    </row>
    <row r="134" spans="1:10" x14ac:dyDescent="0.25">
      <c r="A134" s="433" t="s">
        <v>21</v>
      </c>
      <c r="B134" s="433"/>
      <c r="C134" s="433"/>
      <c r="D134" s="433"/>
      <c r="E134" s="433"/>
      <c r="F134" s="433"/>
      <c r="G134" s="433"/>
      <c r="H134" s="106"/>
      <c r="I134" s="106"/>
      <c r="J134" s="106"/>
    </row>
    <row r="135" spans="1:10" ht="33" customHeight="1" x14ac:dyDescent="0.25">
      <c r="A135" s="434" t="s">
        <v>21</v>
      </c>
      <c r="B135" s="381" t="s">
        <v>5</v>
      </c>
      <c r="C135" s="279" t="s">
        <v>26</v>
      </c>
      <c r="D135" s="278" t="s">
        <v>27</v>
      </c>
      <c r="E135" s="434" t="s">
        <v>28</v>
      </c>
      <c r="F135" s="434"/>
      <c r="G135" s="434"/>
      <c r="H135" s="106"/>
      <c r="I135" s="106"/>
      <c r="J135" s="106"/>
    </row>
    <row r="136" spans="1:10" ht="33" customHeight="1" x14ac:dyDescent="0.25">
      <c r="A136" s="434"/>
      <c r="B136" s="382"/>
      <c r="C136" s="322" t="s">
        <v>127</v>
      </c>
      <c r="D136" s="322" t="s">
        <v>222</v>
      </c>
      <c r="E136" s="322" t="s">
        <v>403</v>
      </c>
      <c r="F136" s="324" t="s">
        <v>603</v>
      </c>
      <c r="G136" s="241" t="s">
        <v>672</v>
      </c>
      <c r="H136" s="106"/>
      <c r="I136" s="106"/>
      <c r="J136" s="106"/>
    </row>
    <row r="137" spans="1:10" ht="46.5" customHeight="1" x14ac:dyDescent="0.25">
      <c r="A137" s="265" t="s">
        <v>617</v>
      </c>
      <c r="B137" s="49" t="s">
        <v>6</v>
      </c>
      <c r="C137" s="47"/>
      <c r="D137" s="47">
        <v>343374</v>
      </c>
      <c r="E137" s="240"/>
      <c r="F137" s="240"/>
      <c r="G137" s="47"/>
      <c r="H137" s="106"/>
      <c r="I137" s="106"/>
      <c r="J137" s="106"/>
    </row>
    <row r="138" spans="1:10" ht="46.5" customHeight="1" x14ac:dyDescent="0.25">
      <c r="A138" s="266" t="s">
        <v>619</v>
      </c>
      <c r="B138" s="49" t="s">
        <v>6</v>
      </c>
      <c r="C138" s="47"/>
      <c r="D138" s="228">
        <v>391197</v>
      </c>
      <c r="E138" s="240"/>
      <c r="F138" s="240"/>
      <c r="G138" s="47"/>
      <c r="H138" s="106"/>
      <c r="I138" s="106"/>
      <c r="J138" s="106"/>
    </row>
    <row r="139" spans="1:10" ht="52.5" customHeight="1" x14ac:dyDescent="0.25">
      <c r="A139" s="266" t="s">
        <v>620</v>
      </c>
      <c r="B139" s="49" t="s">
        <v>6</v>
      </c>
      <c r="C139" s="47"/>
      <c r="D139" s="228">
        <v>376235</v>
      </c>
      <c r="E139" s="240"/>
      <c r="F139" s="240"/>
      <c r="G139" s="47"/>
      <c r="H139" s="106"/>
      <c r="I139" s="106"/>
      <c r="J139" s="106"/>
    </row>
    <row r="140" spans="1:10" ht="61.5" customHeight="1" x14ac:dyDescent="0.25">
      <c r="A140" s="266" t="s">
        <v>621</v>
      </c>
      <c r="B140" s="49" t="s">
        <v>6</v>
      </c>
      <c r="C140" s="47"/>
      <c r="D140" s="228">
        <v>574629</v>
      </c>
      <c r="E140" s="240"/>
      <c r="F140" s="240"/>
      <c r="G140" s="47"/>
      <c r="H140" s="106"/>
      <c r="I140" s="106"/>
      <c r="J140" s="106"/>
    </row>
    <row r="141" spans="1:10" ht="63.75" customHeight="1" x14ac:dyDescent="0.25">
      <c r="A141" s="266" t="s">
        <v>622</v>
      </c>
      <c r="B141" s="49" t="s">
        <v>6</v>
      </c>
      <c r="C141" s="47"/>
      <c r="D141" s="228">
        <f>249451</f>
        <v>249451</v>
      </c>
      <c r="E141" s="240"/>
      <c r="F141" s="240"/>
      <c r="G141" s="47"/>
      <c r="H141" s="106"/>
      <c r="I141" s="106"/>
      <c r="J141" s="106"/>
    </row>
    <row r="142" spans="1:10" ht="60" customHeight="1" x14ac:dyDescent="0.25">
      <c r="A142" s="266" t="s">
        <v>623</v>
      </c>
      <c r="B142" s="49" t="s">
        <v>6</v>
      </c>
      <c r="C142" s="47"/>
      <c r="D142" s="228">
        <v>170914</v>
      </c>
      <c r="E142" s="240"/>
      <c r="F142" s="240"/>
      <c r="G142" s="47"/>
      <c r="H142" s="106"/>
      <c r="I142" s="106"/>
      <c r="J142" s="106"/>
    </row>
    <row r="143" spans="1:10" ht="57" customHeight="1" x14ac:dyDescent="0.25">
      <c r="A143" s="268" t="s">
        <v>625</v>
      </c>
      <c r="B143" s="49" t="s">
        <v>6</v>
      </c>
      <c r="C143" s="47"/>
      <c r="D143" s="228">
        <f>178532</f>
        <v>178532</v>
      </c>
      <c r="E143" s="240"/>
      <c r="F143" s="240"/>
      <c r="G143" s="47"/>
      <c r="H143" s="106"/>
      <c r="I143" s="106"/>
      <c r="J143" s="106"/>
    </row>
    <row r="144" spans="1:10" ht="39.75" customHeight="1" x14ac:dyDescent="0.25">
      <c r="A144" s="48" t="s">
        <v>635</v>
      </c>
      <c r="B144" s="49" t="s">
        <v>6</v>
      </c>
      <c r="C144" s="47"/>
      <c r="D144" s="228">
        <v>385850</v>
      </c>
      <c r="E144" s="240"/>
      <c r="F144" s="240"/>
      <c r="G144" s="47"/>
      <c r="H144" s="106"/>
      <c r="I144" s="106"/>
      <c r="J144" s="106"/>
    </row>
    <row r="145" spans="1:10" ht="50.25" customHeight="1" x14ac:dyDescent="0.25">
      <c r="A145" s="48" t="s">
        <v>636</v>
      </c>
      <c r="B145" s="49" t="s">
        <v>6</v>
      </c>
      <c r="C145" s="47"/>
      <c r="D145" s="228">
        <v>321074</v>
      </c>
      <c r="E145" s="240"/>
      <c r="F145" s="240"/>
      <c r="G145" s="47"/>
      <c r="H145" s="106"/>
      <c r="I145" s="106"/>
      <c r="J145" s="106"/>
    </row>
    <row r="146" spans="1:10" ht="59.25" customHeight="1" x14ac:dyDescent="0.25">
      <c r="A146" s="48" t="s">
        <v>637</v>
      </c>
      <c r="B146" s="49" t="s">
        <v>6</v>
      </c>
      <c r="C146" s="47"/>
      <c r="D146" s="228">
        <v>119158</v>
      </c>
      <c r="E146" s="240"/>
      <c r="F146" s="240"/>
      <c r="G146" s="47"/>
      <c r="H146" s="106"/>
      <c r="I146" s="106"/>
      <c r="J146" s="106"/>
    </row>
    <row r="147" spans="1:10" ht="59.25" customHeight="1" x14ac:dyDescent="0.25">
      <c r="A147" s="48" t="s">
        <v>638</v>
      </c>
      <c r="B147" s="49" t="s">
        <v>6</v>
      </c>
      <c r="C147" s="47"/>
      <c r="D147" s="228">
        <v>585068</v>
      </c>
      <c r="E147" s="240"/>
      <c r="F147" s="240"/>
      <c r="G147" s="47"/>
      <c r="H147" s="106"/>
      <c r="I147" s="106"/>
      <c r="J147" s="106"/>
    </row>
    <row r="148" spans="1:10" ht="59.25" customHeight="1" x14ac:dyDescent="0.25">
      <c r="A148" s="48" t="s">
        <v>639</v>
      </c>
      <c r="B148" s="49" t="s">
        <v>6</v>
      </c>
      <c r="C148" s="47"/>
      <c r="D148" s="228">
        <v>182672</v>
      </c>
      <c r="E148" s="240"/>
      <c r="F148" s="240"/>
      <c r="G148" s="47"/>
      <c r="H148" s="106"/>
      <c r="I148" s="106"/>
      <c r="J148" s="106"/>
    </row>
    <row r="149" spans="1:10" x14ac:dyDescent="0.25">
      <c r="A149" s="120" t="s">
        <v>530</v>
      </c>
      <c r="B149" s="279"/>
      <c r="C149" s="186"/>
      <c r="D149" s="255"/>
      <c r="E149" s="255"/>
      <c r="F149" s="255"/>
      <c r="G149" s="186"/>
      <c r="H149" s="106"/>
      <c r="I149" s="106"/>
      <c r="J149" s="106"/>
    </row>
    <row r="150" spans="1:10" ht="52.5" customHeight="1" x14ac:dyDescent="0.25">
      <c r="A150" s="231" t="s">
        <v>617</v>
      </c>
      <c r="B150" s="49" t="s">
        <v>321</v>
      </c>
      <c r="C150" s="166"/>
      <c r="D150" s="166">
        <v>21.1</v>
      </c>
      <c r="E150" s="166"/>
      <c r="F150" s="240"/>
      <c r="G150" s="166"/>
      <c r="H150" s="106"/>
      <c r="I150" s="106"/>
      <c r="J150" s="106"/>
    </row>
    <row r="151" spans="1:10" ht="46.5" customHeight="1" x14ac:dyDescent="0.25">
      <c r="A151" s="231" t="s">
        <v>619</v>
      </c>
      <c r="B151" s="49" t="s">
        <v>321</v>
      </c>
      <c r="C151" s="166"/>
      <c r="D151" s="166">
        <v>15</v>
      </c>
      <c r="E151" s="166"/>
      <c r="F151" s="240"/>
      <c r="G151" s="166"/>
      <c r="H151" s="106"/>
      <c r="I151" s="106"/>
      <c r="J151" s="106"/>
    </row>
    <row r="152" spans="1:10" ht="52.5" customHeight="1" x14ac:dyDescent="0.25">
      <c r="A152" s="231" t="s">
        <v>620</v>
      </c>
      <c r="B152" s="49" t="s">
        <v>321</v>
      </c>
      <c r="C152" s="166"/>
      <c r="D152" s="166">
        <v>15.4</v>
      </c>
      <c r="E152" s="166"/>
      <c r="F152" s="240"/>
      <c r="G152" s="166"/>
      <c r="H152" s="106"/>
      <c r="I152" s="106"/>
      <c r="J152" s="106"/>
    </row>
    <row r="153" spans="1:10" ht="67.5" customHeight="1" x14ac:dyDescent="0.25">
      <c r="A153" s="231" t="s">
        <v>621</v>
      </c>
      <c r="B153" s="49" t="s">
        <v>321</v>
      </c>
      <c r="C153" s="166"/>
      <c r="D153" s="166">
        <v>38</v>
      </c>
      <c r="E153" s="166"/>
      <c r="F153" s="240"/>
      <c r="G153" s="166"/>
      <c r="H153" s="106"/>
      <c r="I153" s="106"/>
      <c r="J153" s="106"/>
    </row>
    <row r="154" spans="1:10" ht="67.5" customHeight="1" x14ac:dyDescent="0.25">
      <c r="A154" s="231" t="s">
        <v>622</v>
      </c>
      <c r="B154" s="49" t="s">
        <v>321</v>
      </c>
      <c r="C154" s="166"/>
      <c r="D154" s="166">
        <v>16.899999999999999</v>
      </c>
      <c r="E154" s="166"/>
      <c r="F154" s="240"/>
      <c r="G154" s="166"/>
      <c r="H154" s="106"/>
      <c r="I154" s="106"/>
      <c r="J154" s="106"/>
    </row>
    <row r="155" spans="1:10" ht="51" customHeight="1" x14ac:dyDescent="0.25">
      <c r="A155" s="231" t="s">
        <v>623</v>
      </c>
      <c r="B155" s="49" t="s">
        <v>321</v>
      </c>
      <c r="C155" s="166"/>
      <c r="D155" s="166">
        <v>14.2</v>
      </c>
      <c r="E155" s="166"/>
      <c r="F155" s="240"/>
      <c r="G155" s="166"/>
      <c r="H155" s="106"/>
      <c r="I155" s="106"/>
      <c r="J155" s="106"/>
    </row>
    <row r="156" spans="1:10" ht="51.75" customHeight="1" x14ac:dyDescent="0.25">
      <c r="A156" s="231" t="s">
        <v>625</v>
      </c>
      <c r="B156" s="49" t="s">
        <v>321</v>
      </c>
      <c r="C156" s="166"/>
      <c r="D156" s="230">
        <v>39</v>
      </c>
      <c r="E156" s="230"/>
      <c r="F156" s="240"/>
      <c r="G156" s="166"/>
      <c r="H156" s="106"/>
      <c r="I156" s="106"/>
      <c r="J156" s="106"/>
    </row>
    <row r="157" spans="1:10" ht="54" customHeight="1" x14ac:dyDescent="0.25">
      <c r="A157" s="48" t="s">
        <v>635</v>
      </c>
      <c r="B157" s="49" t="s">
        <v>321</v>
      </c>
      <c r="C157" s="166"/>
      <c r="D157" s="230">
        <v>36</v>
      </c>
      <c r="E157" s="230"/>
      <c r="F157" s="240"/>
      <c r="G157" s="166"/>
      <c r="H157" s="106"/>
      <c r="I157" s="106"/>
      <c r="J157" s="106"/>
    </row>
    <row r="158" spans="1:10" ht="55.5" customHeight="1" x14ac:dyDescent="0.25">
      <c r="A158" s="48" t="s">
        <v>636</v>
      </c>
      <c r="B158" s="49" t="s">
        <v>321</v>
      </c>
      <c r="C158" s="166"/>
      <c r="D158" s="230">
        <v>25.2</v>
      </c>
      <c r="E158" s="230"/>
      <c r="F158" s="240"/>
      <c r="G158" s="166"/>
      <c r="H158" s="106"/>
      <c r="I158" s="106"/>
      <c r="J158" s="106"/>
    </row>
    <row r="159" spans="1:10" ht="56.25" customHeight="1" x14ac:dyDescent="0.25">
      <c r="A159" s="48" t="s">
        <v>637</v>
      </c>
      <c r="B159" s="49" t="s">
        <v>321</v>
      </c>
      <c r="C159" s="166"/>
      <c r="D159" s="230">
        <v>26.2</v>
      </c>
      <c r="E159" s="230"/>
      <c r="F159" s="240"/>
      <c r="G159" s="166"/>
      <c r="H159" s="106"/>
      <c r="I159" s="106"/>
      <c r="J159" s="106"/>
    </row>
    <row r="160" spans="1:10" ht="65.25" customHeight="1" x14ac:dyDescent="0.25">
      <c r="A160" s="48" t="s">
        <v>638</v>
      </c>
      <c r="B160" s="49" t="s">
        <v>321</v>
      </c>
      <c r="C160" s="166"/>
      <c r="D160" s="230">
        <v>38.700000000000003</v>
      </c>
      <c r="E160" s="230"/>
      <c r="F160" s="240"/>
      <c r="G160" s="166"/>
      <c r="H160" s="106"/>
      <c r="I160" s="106"/>
      <c r="J160" s="106"/>
    </row>
    <row r="161" spans="1:10" ht="51" customHeight="1" x14ac:dyDescent="0.25">
      <c r="A161" s="48" t="s">
        <v>639</v>
      </c>
      <c r="B161" s="49" t="s">
        <v>321</v>
      </c>
      <c r="C161" s="166"/>
      <c r="D161" s="230">
        <v>31</v>
      </c>
      <c r="E161" s="230"/>
      <c r="F161" s="240"/>
      <c r="G161" s="166"/>
      <c r="H161" s="106"/>
      <c r="I161" s="106"/>
      <c r="J161" s="106"/>
    </row>
    <row r="162" spans="1:10" ht="33" customHeight="1" x14ac:dyDescent="0.25">
      <c r="A162" s="433" t="s">
        <v>23</v>
      </c>
      <c r="B162" s="433"/>
      <c r="C162" s="433"/>
      <c r="D162" s="433"/>
      <c r="E162" s="433"/>
      <c r="F162" s="433"/>
      <c r="G162" s="433"/>
      <c r="H162" s="106"/>
      <c r="I162" s="106"/>
      <c r="J162" s="106"/>
    </row>
    <row r="163" spans="1:10" ht="33" customHeight="1" x14ac:dyDescent="0.25">
      <c r="A163" s="439" t="s">
        <v>24</v>
      </c>
      <c r="B163" s="381" t="s">
        <v>5</v>
      </c>
      <c r="C163" s="279" t="s">
        <v>26</v>
      </c>
      <c r="D163" s="278" t="s">
        <v>27</v>
      </c>
      <c r="E163" s="383" t="s">
        <v>28</v>
      </c>
      <c r="F163" s="384"/>
      <c r="G163" s="385"/>
      <c r="H163" s="106"/>
      <c r="I163" s="106"/>
      <c r="J163" s="106"/>
    </row>
    <row r="164" spans="1:10" ht="33" customHeight="1" x14ac:dyDescent="0.25">
      <c r="A164" s="440"/>
      <c r="B164" s="382"/>
      <c r="C164" s="361" t="s">
        <v>127</v>
      </c>
      <c r="D164" s="361" t="s">
        <v>222</v>
      </c>
      <c r="E164" s="361" t="s">
        <v>403</v>
      </c>
      <c r="F164" s="366" t="s">
        <v>603</v>
      </c>
      <c r="G164" s="241" t="s">
        <v>672</v>
      </c>
      <c r="H164" s="106"/>
      <c r="I164" s="106"/>
      <c r="J164" s="106"/>
    </row>
    <row r="165" spans="1:10" ht="33" customHeight="1" x14ac:dyDescent="0.25">
      <c r="A165" s="120" t="s">
        <v>29</v>
      </c>
      <c r="B165" s="279" t="s">
        <v>6</v>
      </c>
      <c r="C165" s="46"/>
      <c r="D165" s="46">
        <v>3878154</v>
      </c>
      <c r="E165" s="46"/>
      <c r="F165" s="46"/>
      <c r="G165" s="46"/>
      <c r="H165" s="106"/>
      <c r="I165" s="106"/>
      <c r="J165" s="106"/>
    </row>
    <row r="166" spans="1:10" x14ac:dyDescent="0.25">
      <c r="A166" s="167"/>
      <c r="B166" s="168"/>
      <c r="C166" s="264"/>
      <c r="D166" s="264"/>
      <c r="E166" s="264"/>
      <c r="F166" s="264"/>
      <c r="G166" s="264"/>
      <c r="H166" s="106"/>
      <c r="I166" s="106"/>
      <c r="J166" s="106"/>
    </row>
    <row r="167" spans="1:10" ht="32.25" customHeight="1" x14ac:dyDescent="0.25">
      <c r="A167" s="183" t="s">
        <v>30</v>
      </c>
      <c r="B167" s="398" t="s">
        <v>31</v>
      </c>
      <c r="C167" s="398"/>
      <c r="D167" s="398"/>
      <c r="E167" s="182"/>
      <c r="F167" s="182"/>
      <c r="G167" s="182"/>
      <c r="H167" s="106"/>
      <c r="I167" s="106"/>
      <c r="J167" s="106"/>
    </row>
    <row r="168" spans="1:10" x14ac:dyDescent="0.25">
      <c r="A168" s="182" t="s">
        <v>35</v>
      </c>
      <c r="B168" s="421"/>
      <c r="C168" s="421"/>
      <c r="D168" s="421"/>
      <c r="E168" s="182"/>
      <c r="F168" s="182"/>
      <c r="G168" s="182"/>
      <c r="H168" s="106"/>
      <c r="I168" s="106"/>
      <c r="J168" s="106"/>
    </row>
    <row r="169" spans="1:10" x14ac:dyDescent="0.25">
      <c r="A169" s="182" t="s">
        <v>37</v>
      </c>
      <c r="B169" s="398" t="s">
        <v>121</v>
      </c>
      <c r="C169" s="421"/>
      <c r="D169" s="421"/>
      <c r="E169" s="421"/>
      <c r="F169" s="421"/>
      <c r="G169" s="421"/>
      <c r="H169" s="106"/>
      <c r="I169" s="106"/>
      <c r="J169" s="106"/>
    </row>
    <row r="170" spans="1:10" x14ac:dyDescent="0.25">
      <c r="A170" s="182" t="s">
        <v>20</v>
      </c>
      <c r="B170" s="259" t="s">
        <v>114</v>
      </c>
      <c r="C170" s="182"/>
      <c r="D170" s="182"/>
      <c r="E170" s="182"/>
      <c r="F170" s="182"/>
      <c r="G170" s="182"/>
      <c r="H170" s="106"/>
      <c r="I170" s="106"/>
      <c r="J170" s="106"/>
    </row>
    <row r="171" spans="1:10" ht="25.5" x14ac:dyDescent="0.25">
      <c r="A171" s="183" t="s">
        <v>36</v>
      </c>
      <c r="B171" s="398" t="s">
        <v>268</v>
      </c>
      <c r="C171" s="398"/>
      <c r="D171" s="398"/>
      <c r="E171" s="398"/>
      <c r="F171" s="398"/>
      <c r="G171" s="398"/>
      <c r="H171" s="106"/>
      <c r="I171" s="106"/>
      <c r="J171" s="106"/>
    </row>
    <row r="172" spans="1:10" x14ac:dyDescent="0.25">
      <c r="A172" s="183"/>
      <c r="B172" s="258"/>
      <c r="C172" s="258"/>
      <c r="D172" s="258"/>
      <c r="E172" s="258"/>
      <c r="F172" s="258"/>
      <c r="G172" s="258"/>
      <c r="H172" s="106"/>
      <c r="I172" s="106"/>
      <c r="J172" s="106"/>
    </row>
    <row r="173" spans="1:10" ht="33" customHeight="1" x14ac:dyDescent="0.25">
      <c r="A173" s="439" t="s">
        <v>95</v>
      </c>
      <c r="B173" s="439" t="s">
        <v>96</v>
      </c>
      <c r="C173" s="261" t="s">
        <v>26</v>
      </c>
      <c r="D173" s="260" t="s">
        <v>97</v>
      </c>
      <c r="E173" s="383" t="s">
        <v>28</v>
      </c>
      <c r="F173" s="384"/>
      <c r="G173" s="385"/>
      <c r="H173" s="106"/>
      <c r="I173" s="106"/>
      <c r="J173" s="106"/>
    </row>
    <row r="174" spans="1:10" s="263" customFormat="1" ht="12.6" customHeight="1" x14ac:dyDescent="0.25">
      <c r="A174" s="440"/>
      <c r="B174" s="440"/>
      <c r="C174" s="322" t="s">
        <v>127</v>
      </c>
      <c r="D174" s="322" t="s">
        <v>222</v>
      </c>
      <c r="E174" s="322" t="s">
        <v>403</v>
      </c>
      <c r="F174" s="324" t="s">
        <v>603</v>
      </c>
      <c r="G174" s="241" t="s">
        <v>672</v>
      </c>
      <c r="H174" s="188"/>
      <c r="I174" s="188"/>
      <c r="J174" s="188"/>
    </row>
    <row r="175" spans="1:10" ht="25.5" x14ac:dyDescent="0.25">
      <c r="A175" s="20" t="s">
        <v>105</v>
      </c>
      <c r="B175" s="190" t="s">
        <v>66</v>
      </c>
      <c r="C175" s="49">
        <v>9</v>
      </c>
      <c r="D175" s="49"/>
      <c r="E175" s="49"/>
      <c r="F175" s="257"/>
      <c r="G175" s="240"/>
      <c r="H175" s="106"/>
      <c r="I175" s="106"/>
      <c r="J175" s="106"/>
    </row>
    <row r="176" spans="1:10" ht="30.6" customHeight="1" x14ac:dyDescent="0.25">
      <c r="A176" s="20" t="s">
        <v>400</v>
      </c>
      <c r="B176" s="190" t="s">
        <v>66</v>
      </c>
      <c r="C176" s="49"/>
      <c r="D176" s="49"/>
      <c r="E176" s="49"/>
      <c r="F176" s="257"/>
      <c r="G176" s="240"/>
      <c r="H176" s="106"/>
      <c r="I176" s="106"/>
      <c r="J176" s="106"/>
    </row>
    <row r="177" spans="1:10" ht="25.5" x14ac:dyDescent="0.25">
      <c r="A177" s="20" t="s">
        <v>106</v>
      </c>
      <c r="B177" s="190" t="s">
        <v>66</v>
      </c>
      <c r="C177" s="49">
        <v>7</v>
      </c>
      <c r="D177" s="49"/>
      <c r="E177" s="49"/>
      <c r="F177" s="257"/>
      <c r="G177" s="240"/>
      <c r="H177" s="106"/>
      <c r="I177" s="106"/>
      <c r="J177" s="106"/>
    </row>
    <row r="178" spans="1:10" x14ac:dyDescent="0.25">
      <c r="A178" s="191" t="s">
        <v>433</v>
      </c>
      <c r="B178" s="190" t="s">
        <v>66</v>
      </c>
      <c r="C178" s="49"/>
      <c r="D178" s="49"/>
      <c r="E178" s="49"/>
      <c r="F178" s="257"/>
      <c r="G178" s="240"/>
      <c r="H178" s="106"/>
      <c r="I178" s="106"/>
      <c r="J178" s="106"/>
    </row>
    <row r="179" spans="1:10" ht="25.5" x14ac:dyDescent="0.25">
      <c r="A179" s="48" t="s">
        <v>432</v>
      </c>
      <c r="B179" s="49" t="s">
        <v>431</v>
      </c>
      <c r="C179" s="166">
        <v>4152.3</v>
      </c>
      <c r="D179" s="166"/>
      <c r="E179" s="166"/>
      <c r="F179" s="166"/>
      <c r="G179" s="166"/>
      <c r="H179" s="106"/>
      <c r="I179" s="106"/>
      <c r="J179" s="106"/>
    </row>
    <row r="180" spans="1:10" ht="15.6" customHeight="1" x14ac:dyDescent="0.25">
      <c r="A180" s="259"/>
      <c r="B180" s="259"/>
      <c r="C180" s="182"/>
      <c r="D180" s="182"/>
      <c r="E180" s="182"/>
      <c r="F180" s="182"/>
      <c r="G180" s="182"/>
      <c r="H180" s="106"/>
      <c r="I180" s="106"/>
      <c r="J180" s="106"/>
    </row>
    <row r="181" spans="1:10" ht="15.6" customHeight="1" x14ac:dyDescent="0.25">
      <c r="A181" s="433" t="s">
        <v>23</v>
      </c>
      <c r="B181" s="433"/>
      <c r="C181" s="433"/>
      <c r="D181" s="433"/>
      <c r="E181" s="433"/>
      <c r="F181" s="433"/>
      <c r="G181" s="433"/>
      <c r="H181" s="106"/>
      <c r="I181" s="106"/>
      <c r="J181" s="106"/>
    </row>
    <row r="182" spans="1:10" ht="25.5" x14ac:dyDescent="0.25">
      <c r="A182" s="435" t="s">
        <v>24</v>
      </c>
      <c r="B182" s="434" t="s">
        <v>5</v>
      </c>
      <c r="C182" s="261" t="s">
        <v>26</v>
      </c>
      <c r="D182" s="260" t="s">
        <v>27</v>
      </c>
      <c r="E182" s="434" t="s">
        <v>28</v>
      </c>
      <c r="F182" s="434"/>
      <c r="G182" s="434"/>
      <c r="H182" s="106"/>
      <c r="I182" s="106"/>
      <c r="J182" s="106"/>
    </row>
    <row r="183" spans="1:10" x14ac:dyDescent="0.25">
      <c r="A183" s="435"/>
      <c r="B183" s="434"/>
      <c r="C183" s="322" t="s">
        <v>127</v>
      </c>
      <c r="D183" s="322" t="s">
        <v>222</v>
      </c>
      <c r="E183" s="322" t="s">
        <v>403</v>
      </c>
      <c r="F183" s="324" t="s">
        <v>603</v>
      </c>
      <c r="G183" s="241" t="s">
        <v>672</v>
      </c>
      <c r="H183" s="106"/>
      <c r="I183" s="106"/>
      <c r="J183" s="106"/>
    </row>
    <row r="184" spans="1:10" ht="25.5" x14ac:dyDescent="0.25">
      <c r="A184" s="120" t="s">
        <v>29</v>
      </c>
      <c r="B184" s="261" t="s">
        <v>6</v>
      </c>
      <c r="C184" s="46">
        <v>2904562</v>
      </c>
      <c r="D184" s="46"/>
      <c r="E184" s="46"/>
      <c r="F184" s="241"/>
      <c r="G184" s="241"/>
      <c r="H184" s="106"/>
      <c r="I184" s="106"/>
      <c r="J184" s="106"/>
    </row>
    <row r="185" spans="1:10" x14ac:dyDescent="0.25">
      <c r="A185" s="167"/>
      <c r="B185" s="168"/>
      <c r="C185" s="280"/>
      <c r="D185" s="280"/>
      <c r="E185" s="280"/>
      <c r="F185" s="280"/>
      <c r="G185" s="269"/>
      <c r="H185" s="106"/>
      <c r="I185" s="106"/>
      <c r="J185" s="106"/>
    </row>
    <row r="186" spans="1:10" ht="32.25" customHeight="1" x14ac:dyDescent="0.25">
      <c r="A186" s="183" t="s">
        <v>30</v>
      </c>
      <c r="B186" s="398" t="s">
        <v>657</v>
      </c>
      <c r="C186" s="398"/>
      <c r="D186" s="398"/>
      <c r="E186" s="182"/>
      <c r="F186" s="182"/>
      <c r="G186" s="182"/>
      <c r="H186" s="106"/>
      <c r="I186" s="106"/>
      <c r="J186" s="106"/>
    </row>
    <row r="187" spans="1:10" x14ac:dyDescent="0.25">
      <c r="A187" s="182" t="s">
        <v>35</v>
      </c>
      <c r="B187" s="421"/>
      <c r="C187" s="421"/>
      <c r="D187" s="421"/>
      <c r="E187" s="182"/>
      <c r="F187" s="182"/>
      <c r="G187" s="182"/>
      <c r="H187" s="106"/>
      <c r="I187" s="106"/>
      <c r="J187" s="106"/>
    </row>
    <row r="188" spans="1:10" x14ac:dyDescent="0.25">
      <c r="A188" s="182" t="s">
        <v>37</v>
      </c>
      <c r="B188" s="398" t="s">
        <v>121</v>
      </c>
      <c r="C188" s="421"/>
      <c r="D188" s="421"/>
      <c r="E188" s="421"/>
      <c r="F188" s="421"/>
      <c r="G188" s="421"/>
      <c r="H188" s="106"/>
      <c r="I188" s="106"/>
      <c r="J188" s="106"/>
    </row>
    <row r="189" spans="1:10" x14ac:dyDescent="0.25">
      <c r="A189" s="182" t="s">
        <v>20</v>
      </c>
      <c r="B189" s="273" t="s">
        <v>114</v>
      </c>
      <c r="C189" s="182"/>
      <c r="D189" s="182"/>
      <c r="E189" s="182"/>
      <c r="F189" s="182"/>
      <c r="G189" s="182"/>
      <c r="H189" s="106"/>
      <c r="I189" s="106"/>
      <c r="J189" s="106"/>
    </row>
    <row r="190" spans="1:10" ht="25.5" x14ac:dyDescent="0.25">
      <c r="A190" s="183" t="s">
        <v>36</v>
      </c>
      <c r="B190" s="398" t="s">
        <v>268</v>
      </c>
      <c r="C190" s="398"/>
      <c r="D190" s="398"/>
      <c r="E190" s="398"/>
      <c r="F190" s="398"/>
      <c r="G190" s="398"/>
      <c r="H190" s="106"/>
      <c r="I190" s="106"/>
      <c r="J190" s="106"/>
    </row>
    <row r="191" spans="1:10" x14ac:dyDescent="0.25">
      <c r="A191" s="167"/>
      <c r="B191" s="168"/>
      <c r="C191" s="280"/>
      <c r="D191" s="280"/>
      <c r="E191" s="280"/>
      <c r="F191" s="280"/>
      <c r="G191" s="269"/>
      <c r="H191" s="106"/>
      <c r="I191" s="106"/>
      <c r="J191" s="106"/>
    </row>
    <row r="192" spans="1:10" ht="25.5" customHeight="1" x14ac:dyDescent="0.25">
      <c r="A192" s="439" t="s">
        <v>95</v>
      </c>
      <c r="B192" s="439" t="s">
        <v>96</v>
      </c>
      <c r="C192" s="46" t="s">
        <v>26</v>
      </c>
      <c r="D192" s="304" t="s">
        <v>97</v>
      </c>
      <c r="E192" s="46" t="s">
        <v>28</v>
      </c>
      <c r="F192" s="46"/>
      <c r="G192" s="241"/>
      <c r="H192" s="106"/>
      <c r="I192" s="106"/>
      <c r="J192" s="106"/>
    </row>
    <row r="193" spans="1:10" x14ac:dyDescent="0.25">
      <c r="A193" s="440"/>
      <c r="B193" s="382"/>
      <c r="C193" s="322" t="s">
        <v>127</v>
      </c>
      <c r="D193" s="322" t="s">
        <v>222</v>
      </c>
      <c r="E193" s="322" t="s">
        <v>403</v>
      </c>
      <c r="F193" s="324" t="s">
        <v>603</v>
      </c>
      <c r="G193" s="241" t="s">
        <v>672</v>
      </c>
      <c r="H193" s="106"/>
      <c r="I193" s="106"/>
      <c r="J193" s="106"/>
    </row>
    <row r="194" spans="1:10" ht="25.5" x14ac:dyDescent="0.25">
      <c r="A194" s="48" t="s">
        <v>105</v>
      </c>
      <c r="B194" s="49" t="s">
        <v>766</v>
      </c>
      <c r="C194" s="47"/>
      <c r="D194" s="49">
        <v>3</v>
      </c>
      <c r="E194" s="47">
        <v>1</v>
      </c>
      <c r="F194" s="240"/>
      <c r="G194" s="240"/>
      <c r="H194" s="106"/>
      <c r="I194" s="106"/>
      <c r="J194" s="106"/>
    </row>
    <row r="195" spans="1:10" x14ac:dyDescent="0.25">
      <c r="A195" s="48" t="s">
        <v>400</v>
      </c>
      <c r="B195" s="49" t="s">
        <v>766</v>
      </c>
      <c r="C195" s="47"/>
      <c r="D195" s="49">
        <v>2</v>
      </c>
      <c r="E195" s="47"/>
      <c r="F195" s="240"/>
      <c r="G195" s="240"/>
      <c r="H195" s="106"/>
      <c r="I195" s="106"/>
      <c r="J195" s="106"/>
    </row>
    <row r="196" spans="1:10" ht="25.5" x14ac:dyDescent="0.25">
      <c r="A196" s="48" t="s">
        <v>106</v>
      </c>
      <c r="B196" s="49" t="s">
        <v>766</v>
      </c>
      <c r="C196" s="47"/>
      <c r="D196" s="49">
        <v>17</v>
      </c>
      <c r="E196" s="47">
        <v>26</v>
      </c>
      <c r="F196" s="240">
        <v>14</v>
      </c>
      <c r="G196" s="240">
        <v>9</v>
      </c>
      <c r="H196" s="106"/>
      <c r="I196" s="106"/>
      <c r="J196" s="106"/>
    </row>
    <row r="197" spans="1:10" ht="25.5" x14ac:dyDescent="0.25">
      <c r="A197" s="48" t="s">
        <v>765</v>
      </c>
      <c r="B197" s="49" t="s">
        <v>321</v>
      </c>
      <c r="C197" s="47"/>
      <c r="D197" s="374">
        <v>32</v>
      </c>
      <c r="E197" s="47"/>
      <c r="F197" s="240"/>
      <c r="G197" s="240"/>
      <c r="H197" s="106"/>
      <c r="I197" s="106"/>
      <c r="J197" s="106"/>
    </row>
    <row r="198" spans="1:10" ht="15.75" customHeight="1" x14ac:dyDescent="0.25">
      <c r="A198" s="48" t="s">
        <v>433</v>
      </c>
      <c r="B198" s="49" t="s">
        <v>66</v>
      </c>
      <c r="C198" s="47"/>
      <c r="D198" s="49">
        <v>6</v>
      </c>
      <c r="E198" s="47">
        <v>6</v>
      </c>
      <c r="F198" s="240"/>
      <c r="G198" s="240"/>
      <c r="H198" s="106"/>
      <c r="I198" s="106"/>
      <c r="J198" s="106"/>
    </row>
    <row r="199" spans="1:10" ht="15.75" customHeight="1" x14ac:dyDescent="0.25">
      <c r="A199" s="48" t="s">
        <v>432</v>
      </c>
      <c r="B199" s="49" t="s">
        <v>321</v>
      </c>
      <c r="C199" s="47"/>
      <c r="D199" s="166">
        <v>4152.3</v>
      </c>
      <c r="E199" s="166">
        <v>4152.3</v>
      </c>
      <c r="F199" s="247">
        <v>4152.3</v>
      </c>
      <c r="G199" s="247">
        <v>4152.3</v>
      </c>
      <c r="H199" s="106"/>
      <c r="I199" s="106"/>
      <c r="J199" s="106"/>
    </row>
    <row r="200" spans="1:10" x14ac:dyDescent="0.25">
      <c r="A200" s="103"/>
      <c r="B200" s="256"/>
      <c r="C200" s="102"/>
      <c r="D200" s="102"/>
      <c r="E200" s="102"/>
      <c r="F200" s="102"/>
      <c r="G200" s="285"/>
      <c r="H200" s="106"/>
      <c r="I200" s="106"/>
      <c r="J200" s="106"/>
    </row>
    <row r="201" spans="1:10" ht="15.6" customHeight="1" x14ac:dyDescent="0.25">
      <c r="A201" s="433" t="s">
        <v>23</v>
      </c>
      <c r="B201" s="433"/>
      <c r="C201" s="433"/>
      <c r="D201" s="433"/>
      <c r="E201" s="433"/>
      <c r="F201" s="433"/>
      <c r="G201" s="433"/>
      <c r="H201" s="106"/>
      <c r="I201" s="106"/>
      <c r="J201" s="106"/>
    </row>
    <row r="202" spans="1:10" ht="25.5" x14ac:dyDescent="0.25">
      <c r="A202" s="435" t="s">
        <v>24</v>
      </c>
      <c r="B202" s="434" t="s">
        <v>5</v>
      </c>
      <c r="C202" s="279" t="s">
        <v>26</v>
      </c>
      <c r="D202" s="278" t="s">
        <v>27</v>
      </c>
      <c r="E202" s="434" t="s">
        <v>28</v>
      </c>
      <c r="F202" s="434"/>
      <c r="G202" s="434"/>
      <c r="H202" s="106"/>
      <c r="I202" s="106"/>
      <c r="J202" s="106"/>
    </row>
    <row r="203" spans="1:10" x14ac:dyDescent="0.25">
      <c r="A203" s="435"/>
      <c r="B203" s="434"/>
      <c r="C203" s="322" t="s">
        <v>127</v>
      </c>
      <c r="D203" s="322" t="s">
        <v>222</v>
      </c>
      <c r="E203" s="322" t="s">
        <v>403</v>
      </c>
      <c r="F203" s="324" t="s">
        <v>603</v>
      </c>
      <c r="G203" s="241" t="s">
        <v>672</v>
      </c>
      <c r="H203" s="106"/>
      <c r="I203" s="106"/>
      <c r="J203" s="106"/>
    </row>
    <row r="204" spans="1:10" ht="25.5" x14ac:dyDescent="0.25">
      <c r="A204" s="120" t="s">
        <v>29</v>
      </c>
      <c r="B204" s="279" t="s">
        <v>6</v>
      </c>
      <c r="C204" s="46"/>
      <c r="D204" s="46">
        <f>1908542+35000-228941</f>
        <v>1714601</v>
      </c>
      <c r="E204" s="46">
        <v>5848394.0879999995</v>
      </c>
      <c r="F204" s="46">
        <v>3359026.35</v>
      </c>
      <c r="G204" s="241">
        <v>3806982.8849999998</v>
      </c>
      <c r="H204" s="106"/>
      <c r="I204" s="106"/>
      <c r="J204" s="106"/>
    </row>
    <row r="205" spans="1:10" ht="72" customHeight="1" x14ac:dyDescent="0.25">
      <c r="A205" s="107"/>
      <c r="B205" s="107"/>
      <c r="C205" s="107"/>
      <c r="D205" s="107"/>
      <c r="E205" s="107"/>
      <c r="F205" s="401" t="s">
        <v>611</v>
      </c>
      <c r="G205" s="401"/>
      <c r="H205" s="106"/>
      <c r="I205" s="106"/>
      <c r="J205" s="106"/>
    </row>
    <row r="206" spans="1:10" ht="62.25" customHeight="1" x14ac:dyDescent="0.25">
      <c r="A206" s="107"/>
      <c r="B206" s="107"/>
      <c r="C206" s="107"/>
      <c r="D206" s="107"/>
      <c r="E206" s="107"/>
      <c r="F206" s="401" t="s">
        <v>762</v>
      </c>
      <c r="G206" s="401"/>
      <c r="H206" s="106"/>
      <c r="I206" s="106"/>
      <c r="J206" s="106"/>
    </row>
    <row r="207" spans="1:10" ht="63.75" hidden="1" customHeight="1" x14ac:dyDescent="0.25">
      <c r="A207" s="107"/>
      <c r="B207" s="107"/>
      <c r="C207" s="107"/>
      <c r="D207" s="107"/>
      <c r="E207" s="107"/>
      <c r="F207" s="402" t="s">
        <v>666</v>
      </c>
      <c r="G207" s="402"/>
      <c r="H207" s="106"/>
      <c r="I207" s="106"/>
      <c r="J207" s="106"/>
    </row>
    <row r="208" spans="1:10" ht="99" hidden="1" customHeight="1" x14ac:dyDescent="0.25">
      <c r="A208" s="107"/>
      <c r="B208" s="107"/>
      <c r="C208" s="107"/>
      <c r="D208" s="107"/>
      <c r="E208" s="107"/>
      <c r="F208" s="436" t="s">
        <v>340</v>
      </c>
      <c r="G208" s="436"/>
      <c r="H208" s="106"/>
      <c r="I208" s="106"/>
      <c r="J208" s="106"/>
    </row>
    <row r="209" spans="1:10" ht="12.6" customHeight="1" x14ac:dyDescent="0.25">
      <c r="A209" s="437" t="s">
        <v>40</v>
      </c>
      <c r="B209" s="437"/>
      <c r="C209" s="437"/>
      <c r="D209" s="437"/>
      <c r="E209" s="437"/>
      <c r="F209" s="437"/>
      <c r="G209" s="437"/>
      <c r="H209" s="106"/>
      <c r="I209" s="106"/>
      <c r="J209" s="106"/>
    </row>
    <row r="210" spans="1:10" x14ac:dyDescent="0.25">
      <c r="A210" s="183"/>
      <c r="B210" s="237" t="s">
        <v>234</v>
      </c>
      <c r="C210" s="237"/>
      <c r="D210" s="237"/>
      <c r="E210" s="237"/>
      <c r="F210" s="259"/>
      <c r="G210" s="259"/>
      <c r="H210" s="106"/>
      <c r="I210" s="106"/>
      <c r="J210" s="106"/>
    </row>
    <row r="211" spans="1:10" ht="30.6" customHeight="1" x14ac:dyDescent="0.25">
      <c r="A211" s="183"/>
      <c r="B211" s="437" t="s">
        <v>673</v>
      </c>
      <c r="C211" s="437"/>
      <c r="D211" s="437"/>
      <c r="E211" s="437"/>
      <c r="F211" s="259"/>
      <c r="G211" s="259"/>
      <c r="H211" s="106"/>
      <c r="I211" s="106"/>
      <c r="J211" s="106"/>
    </row>
    <row r="212" spans="1:10" x14ac:dyDescent="0.25">
      <c r="A212" s="183"/>
      <c r="B212" s="262"/>
      <c r="C212" s="262"/>
      <c r="D212" s="262"/>
      <c r="E212" s="262"/>
      <c r="F212" s="259"/>
      <c r="G212" s="259"/>
      <c r="H212" s="106"/>
      <c r="I212" s="106"/>
      <c r="J212" s="106"/>
    </row>
    <row r="213" spans="1:10" ht="30" customHeight="1" x14ac:dyDescent="0.25">
      <c r="A213" s="181" t="s">
        <v>41</v>
      </c>
      <c r="B213" s="398" t="s">
        <v>429</v>
      </c>
      <c r="C213" s="398"/>
      <c r="D213" s="398"/>
      <c r="E213" s="398"/>
      <c r="F213" s="398"/>
      <c r="G213" s="398"/>
      <c r="H213" s="106"/>
      <c r="I213" s="106"/>
      <c r="J213" s="106"/>
    </row>
    <row r="214" spans="1:10" ht="17.45" customHeight="1" x14ac:dyDescent="0.25">
      <c r="A214" s="183" t="s">
        <v>42</v>
      </c>
      <c r="B214" s="386" t="s">
        <v>662</v>
      </c>
      <c r="C214" s="386"/>
      <c r="D214" s="386"/>
      <c r="E214" s="259"/>
      <c r="F214" s="259"/>
      <c r="G214" s="259"/>
      <c r="H214" s="106"/>
      <c r="I214" s="106"/>
      <c r="J214" s="106"/>
    </row>
    <row r="215" spans="1:10" ht="107.25" customHeight="1" x14ac:dyDescent="0.25">
      <c r="A215" s="183" t="s">
        <v>0</v>
      </c>
      <c r="B215" s="400" t="s">
        <v>763</v>
      </c>
      <c r="C215" s="400"/>
      <c r="D215" s="400"/>
      <c r="E215" s="400"/>
      <c r="F215" s="400"/>
      <c r="G215" s="400"/>
      <c r="H215" s="106"/>
      <c r="I215" s="106"/>
      <c r="J215" s="106"/>
    </row>
    <row r="216" spans="1:10" x14ac:dyDescent="0.25">
      <c r="A216" s="182" t="s">
        <v>43</v>
      </c>
      <c r="B216" s="259"/>
      <c r="C216" s="182"/>
      <c r="D216" s="182"/>
      <c r="E216" s="182"/>
      <c r="F216" s="182"/>
      <c r="G216" s="182"/>
      <c r="H216" s="106"/>
      <c r="I216" s="106"/>
      <c r="J216" s="106"/>
    </row>
    <row r="217" spans="1:10" ht="25.5" x14ac:dyDescent="0.25">
      <c r="A217" s="258" t="s">
        <v>1</v>
      </c>
      <c r="B217" s="421" t="s">
        <v>99</v>
      </c>
      <c r="C217" s="421"/>
      <c r="D217" s="421"/>
      <c r="E217" s="421"/>
      <c r="F217" s="421"/>
      <c r="G217" s="421"/>
      <c r="H217" s="106"/>
      <c r="I217" s="106"/>
      <c r="J217" s="106"/>
    </row>
    <row r="218" spans="1:10" x14ac:dyDescent="0.25">
      <c r="A218" s="258" t="s">
        <v>44</v>
      </c>
      <c r="B218" s="398" t="s">
        <v>122</v>
      </c>
      <c r="C218" s="398"/>
      <c r="D218" s="398"/>
      <c r="E218" s="398"/>
      <c r="F218" s="398"/>
      <c r="G218" s="398"/>
      <c r="H218" s="106"/>
      <c r="I218" s="106"/>
      <c r="J218" s="106"/>
    </row>
    <row r="219" spans="1:10" x14ac:dyDescent="0.25">
      <c r="A219" s="258" t="s">
        <v>45</v>
      </c>
      <c r="B219" s="421" t="s">
        <v>54</v>
      </c>
      <c r="C219" s="421"/>
      <c r="D219" s="182"/>
      <c r="E219" s="182"/>
      <c r="F219" s="182"/>
      <c r="G219" s="182"/>
      <c r="H219" s="106"/>
      <c r="I219" s="106"/>
      <c r="J219" s="106"/>
    </row>
    <row r="220" spans="1:10" x14ac:dyDescent="0.25">
      <c r="A220" s="258" t="s">
        <v>55</v>
      </c>
      <c r="B220" s="259" t="s">
        <v>115</v>
      </c>
      <c r="C220" s="182"/>
      <c r="D220" s="182"/>
      <c r="E220" s="182"/>
      <c r="F220" s="182"/>
      <c r="G220" s="182"/>
      <c r="H220" s="106"/>
      <c r="I220" s="106"/>
      <c r="J220" s="106"/>
    </row>
    <row r="221" spans="1:10" x14ac:dyDescent="0.25">
      <c r="A221" s="183" t="s">
        <v>46</v>
      </c>
      <c r="B221" s="398" t="s">
        <v>428</v>
      </c>
      <c r="C221" s="398"/>
      <c r="D221" s="398"/>
      <c r="E221" s="398"/>
      <c r="F221" s="398"/>
      <c r="G221" s="398"/>
      <c r="H221" s="106"/>
      <c r="I221" s="106"/>
      <c r="J221" s="106"/>
    </row>
    <row r="222" spans="1:10" ht="49.5" customHeight="1" x14ac:dyDescent="0.25">
      <c r="A222" s="183" t="s">
        <v>118</v>
      </c>
      <c r="B222" s="398" t="s">
        <v>764</v>
      </c>
      <c r="C222" s="398"/>
      <c r="D222" s="398"/>
      <c r="E222" s="398"/>
      <c r="F222" s="398"/>
      <c r="G222" s="398"/>
      <c r="H222" s="106"/>
      <c r="I222" s="106"/>
      <c r="J222" s="106"/>
    </row>
    <row r="223" spans="1:10" ht="30.6" customHeight="1" x14ac:dyDescent="0.25">
      <c r="A223" s="183" t="s">
        <v>47</v>
      </c>
      <c r="B223" s="398" t="s">
        <v>427</v>
      </c>
      <c r="C223" s="398"/>
      <c r="D223" s="398"/>
      <c r="E223" s="398"/>
      <c r="F223" s="398"/>
      <c r="G223" s="398"/>
      <c r="H223" s="106"/>
      <c r="I223" s="106"/>
      <c r="J223" s="106"/>
    </row>
    <row r="224" spans="1:10" x14ac:dyDescent="0.25">
      <c r="A224" s="431" t="s">
        <v>48</v>
      </c>
      <c r="B224" s="431"/>
      <c r="C224" s="431"/>
      <c r="D224" s="431"/>
      <c r="E224" s="431"/>
      <c r="F224" s="431"/>
      <c r="G224" s="431"/>
      <c r="H224" s="106"/>
      <c r="I224" s="106"/>
      <c r="J224" s="106"/>
    </row>
    <row r="225" spans="1:10" ht="30.6" customHeight="1" x14ac:dyDescent="0.25">
      <c r="A225" s="381" t="s">
        <v>49</v>
      </c>
      <c r="B225" s="381" t="s">
        <v>11</v>
      </c>
      <c r="C225" s="261" t="s">
        <v>50</v>
      </c>
      <c r="D225" s="261" t="s">
        <v>15</v>
      </c>
      <c r="E225" s="383" t="s">
        <v>51</v>
      </c>
      <c r="F225" s="384"/>
      <c r="G225" s="385"/>
      <c r="H225" s="106"/>
      <c r="I225" s="106"/>
      <c r="J225" s="106"/>
    </row>
    <row r="226" spans="1:10" ht="30.6" customHeight="1" x14ac:dyDescent="0.25">
      <c r="A226" s="382"/>
      <c r="B226" s="382"/>
      <c r="C226" s="325" t="s">
        <v>133</v>
      </c>
      <c r="D226" s="325" t="s">
        <v>226</v>
      </c>
      <c r="E226" s="325" t="s">
        <v>404</v>
      </c>
      <c r="F226" s="325" t="s">
        <v>605</v>
      </c>
      <c r="G226" s="170" t="s">
        <v>674</v>
      </c>
      <c r="H226" s="106"/>
      <c r="I226" s="106"/>
      <c r="J226" s="106"/>
    </row>
    <row r="227" spans="1:10" ht="30.6" customHeight="1" x14ac:dyDescent="0.25">
      <c r="A227" s="48" t="s">
        <v>7</v>
      </c>
      <c r="B227" s="49" t="s">
        <v>52</v>
      </c>
      <c r="C227" s="228">
        <v>8571679</v>
      </c>
      <c r="D227" s="47">
        <v>4758907</v>
      </c>
      <c r="E227" s="47">
        <v>3820315</v>
      </c>
      <c r="F227" s="240"/>
      <c r="G227" s="240"/>
      <c r="H227" s="106"/>
      <c r="I227" s="106"/>
      <c r="J227" s="106"/>
    </row>
    <row r="228" spans="1:10" ht="30.6" customHeight="1" x14ac:dyDescent="0.25">
      <c r="A228" s="48" t="s">
        <v>650</v>
      </c>
      <c r="B228" s="49" t="s">
        <v>52</v>
      </c>
      <c r="C228" s="228"/>
      <c r="D228" s="47">
        <v>3878154</v>
      </c>
      <c r="E228" s="47"/>
      <c r="F228" s="240"/>
      <c r="G228" s="240"/>
      <c r="H228" s="106"/>
      <c r="I228" s="106"/>
      <c r="J228" s="106"/>
    </row>
    <row r="229" spans="1:10" ht="30.6" customHeight="1" x14ac:dyDescent="0.25">
      <c r="A229" s="185" t="s">
        <v>8</v>
      </c>
      <c r="B229" s="49" t="s">
        <v>52</v>
      </c>
      <c r="C229" s="47">
        <v>2904562</v>
      </c>
      <c r="E229" s="47"/>
      <c r="F229" s="240"/>
      <c r="G229" s="240"/>
      <c r="H229" s="106"/>
      <c r="I229" s="106"/>
      <c r="J229" s="106"/>
    </row>
    <row r="230" spans="1:10" ht="30.6" customHeight="1" x14ac:dyDescent="0.25">
      <c r="A230" s="48" t="s">
        <v>651</v>
      </c>
      <c r="B230" s="49" t="s">
        <v>52</v>
      </c>
      <c r="C230" s="47"/>
      <c r="D230" s="47">
        <f>1908542+35000-228941</f>
        <v>1714601</v>
      </c>
      <c r="E230" s="240">
        <v>5848394.0879999995</v>
      </c>
      <c r="F230" s="240">
        <v>3359026.35</v>
      </c>
      <c r="G230" s="240">
        <v>3806982.8849999998</v>
      </c>
      <c r="H230" s="106"/>
      <c r="I230" s="106"/>
      <c r="J230" s="106"/>
    </row>
    <row r="231" spans="1:10" ht="30.6" customHeight="1" x14ac:dyDescent="0.25">
      <c r="A231" s="120" t="s">
        <v>53</v>
      </c>
      <c r="B231" s="261" t="s">
        <v>52</v>
      </c>
      <c r="C231" s="46">
        <f>SUM(C227:C230)</f>
        <v>11476241</v>
      </c>
      <c r="D231" s="46">
        <f t="shared" ref="D231:G231" si="2">SUM(D227:D230)</f>
        <v>10351662</v>
      </c>
      <c r="E231" s="46">
        <f t="shared" si="2"/>
        <v>9668709.0879999995</v>
      </c>
      <c r="F231" s="46">
        <f t="shared" si="2"/>
        <v>3359026.35</v>
      </c>
      <c r="G231" s="46">
        <f t="shared" si="2"/>
        <v>3806982.8849999998</v>
      </c>
      <c r="H231" s="106"/>
      <c r="I231" s="106"/>
      <c r="J231" s="106"/>
    </row>
    <row r="232" spans="1:10" x14ac:dyDescent="0.25">
      <c r="A232" s="167"/>
      <c r="B232" s="168"/>
      <c r="C232" s="264"/>
      <c r="D232" s="264"/>
      <c r="E232" s="264"/>
      <c r="F232" s="264"/>
      <c r="G232" s="264"/>
      <c r="H232" s="106"/>
      <c r="I232" s="106"/>
      <c r="J232" s="106"/>
    </row>
    <row r="233" spans="1:10" ht="25.5" x14ac:dyDescent="0.25">
      <c r="A233" s="167" t="s">
        <v>57</v>
      </c>
      <c r="B233" s="432" t="s">
        <v>70</v>
      </c>
      <c r="C233" s="432"/>
      <c r="D233" s="432"/>
      <c r="E233" s="432"/>
      <c r="F233" s="432"/>
      <c r="G233" s="432"/>
      <c r="H233" s="106"/>
      <c r="I233" s="106"/>
      <c r="J233" s="106"/>
    </row>
    <row r="234" spans="1:10" x14ac:dyDescent="0.25">
      <c r="A234" s="167" t="s">
        <v>58</v>
      </c>
      <c r="B234" s="421"/>
      <c r="C234" s="421"/>
      <c r="D234" s="421"/>
      <c r="E234" s="264"/>
      <c r="F234" s="264"/>
      <c r="G234" s="264"/>
      <c r="H234" s="106"/>
      <c r="I234" s="106"/>
      <c r="J234" s="106"/>
    </row>
    <row r="235" spans="1:10" x14ac:dyDescent="0.25">
      <c r="A235" s="167" t="s">
        <v>44</v>
      </c>
      <c r="B235" s="398" t="s">
        <v>122</v>
      </c>
      <c r="C235" s="398"/>
      <c r="D235" s="398"/>
      <c r="E235" s="398"/>
      <c r="F235" s="398"/>
      <c r="G235" s="398"/>
      <c r="H235" s="106"/>
      <c r="I235" s="106"/>
      <c r="J235" s="106"/>
    </row>
    <row r="236" spans="1:10" x14ac:dyDescent="0.25">
      <c r="A236" s="167" t="s">
        <v>55</v>
      </c>
      <c r="B236" s="259" t="s">
        <v>115</v>
      </c>
      <c r="C236" s="264"/>
      <c r="D236" s="264"/>
      <c r="E236" s="264"/>
      <c r="F236" s="264"/>
      <c r="G236" s="264"/>
      <c r="H236" s="106"/>
      <c r="I236" s="106"/>
      <c r="J236" s="106"/>
    </row>
    <row r="237" spans="1:10" ht="25.5" x14ac:dyDescent="0.25">
      <c r="A237" s="183" t="s">
        <v>59</v>
      </c>
      <c r="B237" s="398" t="s">
        <v>269</v>
      </c>
      <c r="C237" s="398"/>
      <c r="D237" s="398"/>
      <c r="E237" s="398"/>
      <c r="F237" s="398"/>
      <c r="G237" s="398"/>
      <c r="H237" s="106"/>
      <c r="I237" s="106"/>
      <c r="J237" s="106"/>
    </row>
    <row r="238" spans="1:10" x14ac:dyDescent="0.25">
      <c r="A238" s="438" t="s">
        <v>12</v>
      </c>
      <c r="B238" s="438"/>
      <c r="C238" s="438"/>
      <c r="D238" s="438"/>
      <c r="E238" s="438"/>
      <c r="F238" s="438"/>
      <c r="G238" s="438"/>
      <c r="H238" s="106"/>
      <c r="I238" s="106"/>
      <c r="J238" s="106"/>
    </row>
    <row r="239" spans="1:10" ht="30.6" customHeight="1" x14ac:dyDescent="0.25">
      <c r="A239" s="381" t="s">
        <v>12</v>
      </c>
      <c r="B239" s="381" t="s">
        <v>11</v>
      </c>
      <c r="C239" s="261" t="s">
        <v>50</v>
      </c>
      <c r="D239" s="260" t="s">
        <v>15</v>
      </c>
      <c r="E239" s="383" t="s">
        <v>51</v>
      </c>
      <c r="F239" s="384"/>
      <c r="G239" s="385"/>
      <c r="H239" s="106"/>
      <c r="I239" s="106"/>
      <c r="J239" s="106"/>
    </row>
    <row r="240" spans="1:10" ht="30.6" customHeight="1" x14ac:dyDescent="0.25">
      <c r="A240" s="382"/>
      <c r="B240" s="382"/>
      <c r="C240" s="325" t="s">
        <v>133</v>
      </c>
      <c r="D240" s="325" t="s">
        <v>226</v>
      </c>
      <c r="E240" s="325" t="s">
        <v>404</v>
      </c>
      <c r="F240" s="325" t="s">
        <v>605</v>
      </c>
      <c r="G240" s="170" t="s">
        <v>674</v>
      </c>
      <c r="H240" s="106"/>
      <c r="I240" s="106"/>
      <c r="J240" s="106"/>
    </row>
    <row r="241" spans="1:10" ht="38.25" x14ac:dyDescent="0.25">
      <c r="A241" s="48" t="s">
        <v>425</v>
      </c>
      <c r="B241" s="49" t="s">
        <v>52</v>
      </c>
      <c r="C241" s="47">
        <v>1380953</v>
      </c>
      <c r="D241" s="47">
        <v>187000</v>
      </c>
      <c r="E241" s="47"/>
      <c r="F241" s="47"/>
      <c r="G241" s="240"/>
      <c r="H241" s="106"/>
      <c r="I241" s="106"/>
      <c r="J241" s="106"/>
    </row>
    <row r="242" spans="1:10" ht="51" x14ac:dyDescent="0.25">
      <c r="A242" s="48" t="s">
        <v>456</v>
      </c>
      <c r="B242" s="49" t="s">
        <v>52</v>
      </c>
      <c r="C242" s="47">
        <v>1365678</v>
      </c>
      <c r="D242" s="47"/>
      <c r="E242" s="47"/>
      <c r="F242" s="47"/>
      <c r="G242" s="240"/>
      <c r="H242" s="106"/>
      <c r="I242" s="106"/>
      <c r="J242" s="106"/>
    </row>
    <row r="243" spans="1:10" ht="51" x14ac:dyDescent="0.25">
      <c r="A243" s="48" t="s">
        <v>554</v>
      </c>
      <c r="B243" s="49" t="s">
        <v>52</v>
      </c>
      <c r="C243" s="47">
        <v>247076</v>
      </c>
      <c r="D243" s="47"/>
      <c r="E243" s="47"/>
      <c r="F243" s="47"/>
      <c r="G243" s="240"/>
      <c r="H243" s="106"/>
      <c r="I243" s="106"/>
      <c r="J243" s="106"/>
    </row>
    <row r="244" spans="1:10" ht="51" x14ac:dyDescent="0.25">
      <c r="A244" s="48" t="s">
        <v>423</v>
      </c>
      <c r="B244" s="49" t="s">
        <v>52</v>
      </c>
      <c r="C244" s="47">
        <v>345215</v>
      </c>
      <c r="D244" s="47">
        <v>727316</v>
      </c>
      <c r="E244" s="47"/>
      <c r="F244" s="47"/>
      <c r="G244" s="240"/>
      <c r="H244" s="106"/>
      <c r="I244" s="106"/>
      <c r="J244" s="106"/>
    </row>
    <row r="245" spans="1:10" ht="51" x14ac:dyDescent="0.25">
      <c r="A245" s="48" t="s">
        <v>457</v>
      </c>
      <c r="B245" s="49" t="s">
        <v>52</v>
      </c>
      <c r="C245" s="47">
        <v>339420</v>
      </c>
      <c r="D245" s="47">
        <v>15593</v>
      </c>
      <c r="E245" s="47"/>
      <c r="F245" s="47"/>
      <c r="G245" s="240"/>
      <c r="H245" s="106"/>
      <c r="I245" s="106"/>
      <c r="J245" s="106"/>
    </row>
    <row r="246" spans="1:10" ht="51" x14ac:dyDescent="0.25">
      <c r="A246" s="48" t="s">
        <v>450</v>
      </c>
      <c r="B246" s="49" t="s">
        <v>52</v>
      </c>
      <c r="C246" s="47">
        <v>160000</v>
      </c>
      <c r="D246" s="47"/>
      <c r="E246" s="47"/>
      <c r="F246" s="47"/>
      <c r="G246" s="240"/>
      <c r="H246" s="106"/>
      <c r="I246" s="106"/>
      <c r="J246" s="106"/>
    </row>
    <row r="247" spans="1:10" ht="51" x14ac:dyDescent="0.25">
      <c r="A247" s="48" t="s">
        <v>451</v>
      </c>
      <c r="B247" s="49" t="s">
        <v>52</v>
      </c>
      <c r="C247" s="47">
        <v>2862525</v>
      </c>
      <c r="D247" s="47">
        <v>1627362</v>
      </c>
      <c r="E247" s="47"/>
      <c r="F247" s="47"/>
      <c r="G247" s="240"/>
      <c r="H247" s="106"/>
      <c r="I247" s="106"/>
      <c r="J247" s="106"/>
    </row>
    <row r="248" spans="1:10" ht="51" x14ac:dyDescent="0.25">
      <c r="A248" s="48" t="s">
        <v>452</v>
      </c>
      <c r="B248" s="49" t="s">
        <v>52</v>
      </c>
      <c r="C248" s="47">
        <v>2147</v>
      </c>
      <c r="D248" s="47">
        <v>481000</v>
      </c>
      <c r="E248" s="47"/>
      <c r="F248" s="47"/>
      <c r="G248" s="240"/>
      <c r="H248" s="106"/>
      <c r="I248" s="106"/>
      <c r="J248" s="106"/>
    </row>
    <row r="249" spans="1:10" ht="38.25" x14ac:dyDescent="0.25">
      <c r="A249" s="48" t="s">
        <v>422</v>
      </c>
      <c r="B249" s="49" t="s">
        <v>52</v>
      </c>
      <c r="C249" s="47"/>
      <c r="D249" s="47">
        <v>52408</v>
      </c>
      <c r="E249" s="47"/>
      <c r="F249" s="47"/>
      <c r="G249" s="240"/>
      <c r="H249" s="106"/>
      <c r="I249" s="106"/>
      <c r="J249" s="106"/>
    </row>
    <row r="250" spans="1:10" ht="51" x14ac:dyDescent="0.25">
      <c r="A250" s="48" t="s">
        <v>555</v>
      </c>
      <c r="B250" s="49" t="s">
        <v>52</v>
      </c>
      <c r="C250" s="47">
        <v>134053</v>
      </c>
      <c r="D250" s="47"/>
      <c r="E250" s="47"/>
      <c r="F250" s="47"/>
      <c r="G250" s="240"/>
      <c r="H250" s="106"/>
      <c r="I250" s="106"/>
      <c r="J250" s="106"/>
    </row>
    <row r="251" spans="1:10" ht="51" x14ac:dyDescent="0.25">
      <c r="A251" s="48" t="s">
        <v>556</v>
      </c>
      <c r="B251" s="49" t="s">
        <v>52</v>
      </c>
      <c r="C251" s="47">
        <v>250000</v>
      </c>
      <c r="D251" s="47">
        <v>155051</v>
      </c>
      <c r="E251" s="47"/>
      <c r="F251" s="47"/>
      <c r="G251" s="240"/>
      <c r="H251" s="106"/>
      <c r="I251" s="106"/>
      <c r="J251" s="106"/>
    </row>
    <row r="252" spans="1:10" ht="51" x14ac:dyDescent="0.25">
      <c r="A252" s="48" t="s">
        <v>557</v>
      </c>
      <c r="B252" s="49" t="s">
        <v>52</v>
      </c>
      <c r="C252" s="47">
        <v>188707</v>
      </c>
      <c r="D252" s="47"/>
      <c r="E252" s="47"/>
      <c r="F252" s="47"/>
      <c r="G252" s="240"/>
      <c r="H252" s="106"/>
      <c r="I252" s="106"/>
      <c r="J252" s="106"/>
    </row>
    <row r="253" spans="1:10" ht="51" x14ac:dyDescent="0.25">
      <c r="A253" s="48" t="s">
        <v>558</v>
      </c>
      <c r="B253" s="49" t="s">
        <v>52</v>
      </c>
      <c r="C253" s="47">
        <v>400000</v>
      </c>
      <c r="D253" s="47">
        <v>217200</v>
      </c>
      <c r="E253" s="47"/>
      <c r="F253" s="47"/>
      <c r="G253" s="240"/>
      <c r="H253" s="106"/>
      <c r="I253" s="106"/>
      <c r="J253" s="106"/>
    </row>
    <row r="254" spans="1:10" ht="38.25" x14ac:dyDescent="0.25">
      <c r="A254" s="48" t="s">
        <v>559</v>
      </c>
      <c r="B254" s="49" t="s">
        <v>52</v>
      </c>
      <c r="C254" s="47">
        <v>100000</v>
      </c>
      <c r="D254" s="47">
        <v>778238</v>
      </c>
      <c r="E254" s="47"/>
      <c r="F254" s="47"/>
      <c r="G254" s="240"/>
      <c r="H254" s="106"/>
      <c r="I254" s="106"/>
      <c r="J254" s="106"/>
    </row>
    <row r="255" spans="1:10" ht="49.5" customHeight="1" x14ac:dyDescent="0.25">
      <c r="A255" s="48" t="s">
        <v>560</v>
      </c>
      <c r="B255" s="49" t="s">
        <v>52</v>
      </c>
      <c r="C255" s="47">
        <v>695905</v>
      </c>
      <c r="D255" s="47">
        <v>42235</v>
      </c>
      <c r="E255" s="47"/>
      <c r="F255" s="47"/>
      <c r="G255" s="240"/>
      <c r="H255" s="106"/>
      <c r="I255" s="106"/>
      <c r="J255" s="106"/>
    </row>
    <row r="256" spans="1:10" ht="51" x14ac:dyDescent="0.25">
      <c r="A256" s="48" t="s">
        <v>626</v>
      </c>
      <c r="B256" s="49" t="s">
        <v>52</v>
      </c>
      <c r="C256" s="47"/>
      <c r="D256" s="47">
        <v>7015</v>
      </c>
      <c r="E256" s="47"/>
      <c r="F256" s="47"/>
      <c r="G256" s="240"/>
      <c r="H256" s="106"/>
      <c r="I256" s="106"/>
      <c r="J256" s="106"/>
    </row>
    <row r="257" spans="1:10" ht="51" x14ac:dyDescent="0.25">
      <c r="A257" s="48" t="s">
        <v>627</v>
      </c>
      <c r="B257" s="49" t="s">
        <v>52</v>
      </c>
      <c r="C257" s="47"/>
      <c r="D257" s="47">
        <v>38976</v>
      </c>
      <c r="E257" s="47"/>
      <c r="F257" s="47"/>
      <c r="G257" s="240"/>
      <c r="H257" s="106"/>
      <c r="I257" s="106"/>
      <c r="J257" s="106"/>
    </row>
    <row r="258" spans="1:10" ht="51" x14ac:dyDescent="0.25">
      <c r="A258" s="48" t="s">
        <v>628</v>
      </c>
      <c r="B258" s="49" t="s">
        <v>52</v>
      </c>
      <c r="C258" s="47"/>
      <c r="D258" s="267">
        <v>5000</v>
      </c>
      <c r="E258" s="47"/>
      <c r="F258" s="47"/>
      <c r="G258" s="240"/>
      <c r="H258" s="106"/>
      <c r="I258" s="106"/>
      <c r="J258" s="106"/>
    </row>
    <row r="259" spans="1:10" ht="76.5" x14ac:dyDescent="0.25">
      <c r="A259" s="48" t="s">
        <v>629</v>
      </c>
      <c r="B259" s="49" t="s">
        <v>52</v>
      </c>
      <c r="C259" s="47"/>
      <c r="D259" s="267">
        <v>5000</v>
      </c>
      <c r="E259" s="47"/>
      <c r="F259" s="47"/>
      <c r="G259" s="240"/>
      <c r="H259" s="106"/>
      <c r="I259" s="106"/>
      <c r="J259" s="106"/>
    </row>
    <row r="260" spans="1:10" ht="76.5" x14ac:dyDescent="0.25">
      <c r="A260" s="48" t="s">
        <v>630</v>
      </c>
      <c r="B260" s="49" t="s">
        <v>52</v>
      </c>
      <c r="C260" s="47"/>
      <c r="D260" s="267">
        <v>5000</v>
      </c>
      <c r="E260" s="47"/>
      <c r="F260" s="47"/>
      <c r="G260" s="240"/>
      <c r="H260" s="106"/>
      <c r="I260" s="106"/>
      <c r="J260" s="106"/>
    </row>
    <row r="261" spans="1:10" ht="63.75" x14ac:dyDescent="0.25">
      <c r="A261" s="48" t="s">
        <v>631</v>
      </c>
      <c r="B261" s="49" t="s">
        <v>52</v>
      </c>
      <c r="C261" s="47"/>
      <c r="D261" s="267">
        <v>5000</v>
      </c>
      <c r="E261" s="47"/>
      <c r="F261" s="47"/>
      <c r="G261" s="240"/>
      <c r="H261" s="106"/>
      <c r="I261" s="106"/>
      <c r="J261" s="106"/>
    </row>
    <row r="262" spans="1:10" ht="51" x14ac:dyDescent="0.25">
      <c r="A262" s="48" t="s">
        <v>632</v>
      </c>
      <c r="B262" s="49" t="s">
        <v>52</v>
      </c>
      <c r="C262" s="47"/>
      <c r="D262" s="267">
        <v>5000</v>
      </c>
      <c r="E262" s="47"/>
      <c r="F262" s="47"/>
      <c r="G262" s="240"/>
      <c r="H262" s="106"/>
      <c r="I262" s="106"/>
      <c r="J262" s="106"/>
    </row>
    <row r="263" spans="1:10" ht="51" x14ac:dyDescent="0.25">
      <c r="A263" s="48" t="s">
        <v>633</v>
      </c>
      <c r="B263" s="49" t="s">
        <v>52</v>
      </c>
      <c r="C263" s="47"/>
      <c r="D263" s="267">
        <v>50000</v>
      </c>
      <c r="E263" s="47"/>
      <c r="F263" s="47"/>
      <c r="G263" s="240"/>
      <c r="H263" s="106"/>
      <c r="I263" s="106"/>
      <c r="J263" s="106"/>
    </row>
    <row r="264" spans="1:10" ht="51" x14ac:dyDescent="0.25">
      <c r="A264" s="48" t="s">
        <v>634</v>
      </c>
      <c r="B264" s="49" t="s">
        <v>52</v>
      </c>
      <c r="C264" s="47"/>
      <c r="D264" s="267">
        <v>5000</v>
      </c>
      <c r="E264" s="47"/>
      <c r="F264" s="47"/>
      <c r="G264" s="240"/>
      <c r="H264" s="106"/>
      <c r="I264" s="106"/>
      <c r="J264" s="106"/>
    </row>
    <row r="265" spans="1:10" ht="38.25" x14ac:dyDescent="0.25">
      <c r="A265" s="48" t="s">
        <v>561</v>
      </c>
      <c r="B265" s="49" t="s">
        <v>52</v>
      </c>
      <c r="C265" s="47">
        <v>100000</v>
      </c>
      <c r="D265" s="47"/>
      <c r="E265" s="47"/>
      <c r="F265" s="47"/>
      <c r="G265" s="240"/>
      <c r="H265" s="106"/>
      <c r="I265" s="106"/>
      <c r="J265" s="106"/>
    </row>
    <row r="266" spans="1:10" ht="51" x14ac:dyDescent="0.25">
      <c r="A266" s="48" t="s">
        <v>606</v>
      </c>
      <c r="B266" s="49" t="s">
        <v>52</v>
      </c>
      <c r="C266" s="47"/>
      <c r="D266" s="267">
        <v>90888</v>
      </c>
      <c r="E266" s="47"/>
      <c r="F266" s="47"/>
      <c r="G266" s="240"/>
      <c r="H266" s="106"/>
      <c r="I266" s="106"/>
      <c r="J266" s="106"/>
    </row>
    <row r="267" spans="1:10" ht="51" x14ac:dyDescent="0.25">
      <c r="A267" s="48" t="s">
        <v>732</v>
      </c>
      <c r="B267" s="49" t="s">
        <v>52</v>
      </c>
      <c r="C267" s="47"/>
      <c r="D267" s="267"/>
      <c r="E267" s="47">
        <v>46740</v>
      </c>
      <c r="F267" s="47"/>
      <c r="G267" s="240"/>
      <c r="H267" s="106"/>
      <c r="I267" s="106"/>
      <c r="J267" s="106"/>
    </row>
    <row r="268" spans="1:10" ht="38.25" x14ac:dyDescent="0.25">
      <c r="A268" s="48" t="s">
        <v>644</v>
      </c>
      <c r="B268" s="49" t="s">
        <v>52</v>
      </c>
      <c r="C268" s="47"/>
      <c r="D268" s="267">
        <v>258625</v>
      </c>
      <c r="E268" s="47"/>
      <c r="F268" s="47"/>
      <c r="G268" s="240"/>
      <c r="H268" s="106"/>
      <c r="I268" s="106"/>
      <c r="J268" s="106"/>
    </row>
    <row r="269" spans="1:10" ht="38.25" x14ac:dyDescent="0.25">
      <c r="A269" s="48" t="s">
        <v>709</v>
      </c>
      <c r="B269" s="49" t="s">
        <v>52</v>
      </c>
      <c r="C269" s="47"/>
      <c r="D269" s="267"/>
      <c r="E269" s="47">
        <v>167522</v>
      </c>
      <c r="F269" s="47"/>
      <c r="G269" s="240"/>
      <c r="H269" s="106"/>
      <c r="I269" s="106"/>
      <c r="J269" s="106"/>
    </row>
    <row r="270" spans="1:10" ht="38.25" x14ac:dyDescent="0.25">
      <c r="A270" s="48" t="s">
        <v>710</v>
      </c>
      <c r="B270" s="49" t="s">
        <v>52</v>
      </c>
      <c r="C270" s="47"/>
      <c r="D270" s="267"/>
      <c r="E270" s="47">
        <v>258146</v>
      </c>
      <c r="F270" s="47"/>
      <c r="G270" s="240"/>
      <c r="H270" s="106"/>
      <c r="I270" s="106"/>
      <c r="J270" s="106"/>
    </row>
    <row r="271" spans="1:10" ht="63.75" x14ac:dyDescent="0.25">
      <c r="A271" s="48" t="s">
        <v>711</v>
      </c>
      <c r="B271" s="49" t="s">
        <v>52</v>
      </c>
      <c r="C271" s="47"/>
      <c r="D271" s="267"/>
      <c r="E271" s="47">
        <v>212022</v>
      </c>
      <c r="F271" s="47"/>
      <c r="G271" s="240"/>
      <c r="H271" s="106"/>
      <c r="I271" s="106"/>
      <c r="J271" s="106"/>
    </row>
    <row r="272" spans="1:10" ht="63.75" x14ac:dyDescent="0.25">
      <c r="A272" s="48" t="s">
        <v>712</v>
      </c>
      <c r="B272" s="49" t="s">
        <v>52</v>
      </c>
      <c r="C272" s="47"/>
      <c r="D272" s="267"/>
      <c r="E272" s="47">
        <v>85152</v>
      </c>
      <c r="F272" s="47"/>
      <c r="G272" s="240"/>
      <c r="H272" s="106"/>
      <c r="I272" s="106"/>
      <c r="J272" s="106"/>
    </row>
    <row r="273" spans="1:10" ht="51" x14ac:dyDescent="0.25">
      <c r="A273" s="48" t="s">
        <v>713</v>
      </c>
      <c r="B273" s="49" t="s">
        <v>52</v>
      </c>
      <c r="C273" s="47"/>
      <c r="D273" s="267"/>
      <c r="E273" s="47">
        <v>289171</v>
      </c>
      <c r="F273" s="47"/>
      <c r="G273" s="240"/>
      <c r="H273" s="106"/>
      <c r="I273" s="106"/>
      <c r="J273" s="106"/>
    </row>
    <row r="274" spans="1:10" ht="51" x14ac:dyDescent="0.25">
      <c r="A274" s="48" t="s">
        <v>714</v>
      </c>
      <c r="B274" s="49" t="s">
        <v>52</v>
      </c>
      <c r="C274" s="47"/>
      <c r="D274" s="267"/>
      <c r="E274" s="47">
        <v>52580</v>
      </c>
      <c r="F274" s="47"/>
      <c r="G274" s="240"/>
      <c r="H274" s="106"/>
      <c r="I274" s="106"/>
      <c r="J274" s="106"/>
    </row>
    <row r="275" spans="1:10" ht="51" x14ac:dyDescent="0.25">
      <c r="A275" s="48" t="s">
        <v>715</v>
      </c>
      <c r="B275" s="49" t="s">
        <v>52</v>
      </c>
      <c r="C275" s="47"/>
      <c r="D275" s="267"/>
      <c r="E275" s="47">
        <v>294815</v>
      </c>
      <c r="F275" s="47"/>
      <c r="G275" s="240"/>
      <c r="H275" s="106"/>
      <c r="I275" s="106"/>
      <c r="J275" s="106"/>
    </row>
    <row r="276" spans="1:10" ht="51" x14ac:dyDescent="0.25">
      <c r="A276" s="48" t="s">
        <v>716</v>
      </c>
      <c r="B276" s="49" t="s">
        <v>52</v>
      </c>
      <c r="C276" s="47"/>
      <c r="D276" s="267"/>
      <c r="E276" s="47">
        <v>66557</v>
      </c>
      <c r="F276" s="47"/>
      <c r="G276" s="240"/>
      <c r="H276" s="106"/>
      <c r="I276" s="106"/>
      <c r="J276" s="106"/>
    </row>
    <row r="277" spans="1:10" ht="38.25" x14ac:dyDescent="0.25">
      <c r="A277" s="329" t="s">
        <v>725</v>
      </c>
      <c r="B277" s="49" t="s">
        <v>52</v>
      </c>
      <c r="C277" s="47"/>
      <c r="D277" s="267"/>
      <c r="E277" s="330">
        <v>222178</v>
      </c>
      <c r="F277" s="47"/>
      <c r="G277" s="240"/>
      <c r="H277" s="106"/>
      <c r="I277" s="106"/>
      <c r="J277" s="106"/>
    </row>
    <row r="278" spans="1:10" ht="51" x14ac:dyDescent="0.25">
      <c r="A278" s="329" t="s">
        <v>726</v>
      </c>
      <c r="B278" s="49" t="s">
        <v>52</v>
      </c>
      <c r="C278" s="47"/>
      <c r="D278" s="267"/>
      <c r="E278" s="330">
        <v>295897</v>
      </c>
      <c r="F278" s="47"/>
      <c r="G278" s="240"/>
      <c r="H278" s="106"/>
      <c r="I278" s="106"/>
      <c r="J278" s="106"/>
    </row>
    <row r="279" spans="1:10" ht="51.75" customHeight="1" x14ac:dyDescent="0.25">
      <c r="A279" s="329" t="s">
        <v>727</v>
      </c>
      <c r="B279" s="49" t="s">
        <v>52</v>
      </c>
      <c r="C279" s="47"/>
      <c r="D279" s="267"/>
      <c r="E279" s="330">
        <v>335320</v>
      </c>
      <c r="F279" s="47"/>
      <c r="G279" s="240"/>
      <c r="H279" s="106"/>
      <c r="I279" s="106"/>
      <c r="J279" s="106"/>
    </row>
    <row r="280" spans="1:10" ht="51" x14ac:dyDescent="0.25">
      <c r="A280" s="329" t="s">
        <v>728</v>
      </c>
      <c r="B280" s="49" t="s">
        <v>52</v>
      </c>
      <c r="C280" s="47"/>
      <c r="D280" s="267"/>
      <c r="E280" s="330">
        <v>345593</v>
      </c>
      <c r="F280" s="47"/>
      <c r="G280" s="240"/>
      <c r="H280" s="106"/>
      <c r="I280" s="106"/>
      <c r="J280" s="106"/>
    </row>
    <row r="281" spans="1:10" ht="51" x14ac:dyDescent="0.25">
      <c r="A281" s="329" t="s">
        <v>729</v>
      </c>
      <c r="B281" s="49" t="s">
        <v>52</v>
      </c>
      <c r="C281" s="47"/>
      <c r="D281" s="267"/>
      <c r="E281" s="330">
        <v>124755</v>
      </c>
      <c r="F281" s="47"/>
      <c r="G281" s="240"/>
      <c r="H281" s="106"/>
      <c r="I281" s="106"/>
      <c r="J281" s="106"/>
    </row>
    <row r="282" spans="1:10" ht="38.25" x14ac:dyDescent="0.25">
      <c r="A282" s="329" t="s">
        <v>730</v>
      </c>
      <c r="B282" s="49" t="s">
        <v>52</v>
      </c>
      <c r="C282" s="47"/>
      <c r="D282" s="267"/>
      <c r="E282" s="330">
        <v>404547</v>
      </c>
      <c r="F282" s="47"/>
      <c r="G282" s="240"/>
      <c r="H282" s="106"/>
      <c r="I282" s="106"/>
      <c r="J282" s="106"/>
    </row>
    <row r="283" spans="1:10" ht="38.25" x14ac:dyDescent="0.25">
      <c r="A283" s="329" t="s">
        <v>731</v>
      </c>
      <c r="B283" s="49" t="s">
        <v>52</v>
      </c>
      <c r="C283" s="47"/>
      <c r="D283" s="267"/>
      <c r="E283" s="330">
        <v>619320</v>
      </c>
      <c r="F283" s="47"/>
      <c r="G283" s="240"/>
      <c r="H283" s="106"/>
      <c r="I283" s="106"/>
      <c r="J283" s="106"/>
    </row>
    <row r="284" spans="1:10" ht="12" customHeight="1" x14ac:dyDescent="0.25">
      <c r="A284" s="193" t="s">
        <v>308</v>
      </c>
      <c r="B284" s="49"/>
      <c r="C284" s="186">
        <f>SUM(C285:C326)</f>
        <v>234.7</v>
      </c>
      <c r="D284" s="186">
        <f t="shared" ref="D284:E284" si="3">SUM(D285:D326)</f>
        <v>445.53499999999997</v>
      </c>
      <c r="E284" s="186">
        <f t="shared" si="3"/>
        <v>229.35</v>
      </c>
      <c r="F284" s="186"/>
      <c r="G284" s="186"/>
      <c r="H284" s="106"/>
      <c r="I284" s="106"/>
      <c r="J284" s="106"/>
    </row>
    <row r="285" spans="1:10" ht="38.25" x14ac:dyDescent="0.25">
      <c r="A285" s="48" t="s">
        <v>425</v>
      </c>
      <c r="B285" s="49" t="s">
        <v>308</v>
      </c>
      <c r="C285" s="166">
        <v>19.5</v>
      </c>
      <c r="D285" s="166">
        <v>19.5</v>
      </c>
      <c r="E285" s="186"/>
      <c r="F285" s="186"/>
      <c r="G285" s="186"/>
      <c r="H285" s="106"/>
      <c r="I285" s="106"/>
      <c r="J285" s="106"/>
    </row>
    <row r="286" spans="1:10" ht="51" x14ac:dyDescent="0.25">
      <c r="A286" s="48" t="s">
        <v>456</v>
      </c>
      <c r="B286" s="49" t="s">
        <v>308</v>
      </c>
      <c r="C286" s="166">
        <v>17.899999999999999</v>
      </c>
      <c r="D286" s="166"/>
      <c r="E286" s="240"/>
      <c r="F286" s="166"/>
      <c r="G286" s="240"/>
      <c r="H286" s="106"/>
      <c r="I286" s="106"/>
      <c r="J286" s="106"/>
    </row>
    <row r="287" spans="1:10" ht="51" x14ac:dyDescent="0.25">
      <c r="A287" s="48" t="s">
        <v>554</v>
      </c>
      <c r="B287" s="49" t="s">
        <v>308</v>
      </c>
      <c r="C287" s="166">
        <v>0</v>
      </c>
      <c r="D287" s="166"/>
      <c r="E287" s="240"/>
      <c r="F287" s="166"/>
      <c r="G287" s="240"/>
      <c r="H287" s="106"/>
      <c r="I287" s="106"/>
      <c r="J287" s="106"/>
    </row>
    <row r="288" spans="1:10" ht="51" x14ac:dyDescent="0.25">
      <c r="A288" s="48" t="s">
        <v>423</v>
      </c>
      <c r="B288" s="49" t="s">
        <v>308</v>
      </c>
      <c r="C288" s="166">
        <v>26.1</v>
      </c>
      <c r="D288" s="247">
        <v>26.1</v>
      </c>
      <c r="F288" s="166"/>
      <c r="G288" s="240"/>
      <c r="H288" s="106"/>
      <c r="I288" s="106"/>
      <c r="J288" s="106"/>
    </row>
    <row r="289" spans="1:10" ht="51" x14ac:dyDescent="0.25">
      <c r="A289" s="48" t="s">
        <v>457</v>
      </c>
      <c r="B289" s="49" t="s">
        <v>537</v>
      </c>
      <c r="C289" s="230">
        <v>9</v>
      </c>
      <c r="D289" s="230">
        <v>9</v>
      </c>
      <c r="E289" s="242"/>
      <c r="F289" s="230"/>
      <c r="G289" s="242"/>
      <c r="H289" s="106"/>
      <c r="I289" s="106"/>
      <c r="J289" s="106"/>
    </row>
    <row r="290" spans="1:10" ht="51" x14ac:dyDescent="0.25">
      <c r="A290" s="48" t="s">
        <v>450</v>
      </c>
      <c r="B290" s="49" t="s">
        <v>308</v>
      </c>
      <c r="C290" s="166">
        <v>0</v>
      </c>
      <c r="D290" s="166"/>
      <c r="E290" s="240"/>
      <c r="F290" s="166"/>
      <c r="G290" s="240"/>
      <c r="H290" s="106"/>
      <c r="I290" s="106"/>
      <c r="J290" s="106"/>
    </row>
    <row r="291" spans="1:10" ht="51" x14ac:dyDescent="0.25">
      <c r="A291" s="48" t="s">
        <v>451</v>
      </c>
      <c r="B291" s="49" t="s">
        <v>308</v>
      </c>
      <c r="C291" s="247">
        <v>41</v>
      </c>
      <c r="D291" s="247">
        <v>41</v>
      </c>
      <c r="E291" s="230"/>
      <c r="F291" s="166"/>
      <c r="G291" s="240"/>
      <c r="H291" s="106"/>
      <c r="I291" s="106"/>
      <c r="J291" s="106"/>
    </row>
    <row r="292" spans="1:10" ht="51" x14ac:dyDescent="0.25">
      <c r="A292" s="48" t="s">
        <v>452</v>
      </c>
      <c r="B292" s="49" t="s">
        <v>308</v>
      </c>
      <c r="C292" s="230">
        <v>33.1</v>
      </c>
      <c r="D292" s="230">
        <v>33.1</v>
      </c>
      <c r="E292" s="240"/>
      <c r="F292" s="166"/>
      <c r="G292" s="240"/>
      <c r="H292" s="106"/>
      <c r="I292" s="106"/>
      <c r="J292" s="106"/>
    </row>
    <row r="293" spans="1:10" ht="38.25" x14ac:dyDescent="0.25">
      <c r="A293" s="48" t="s">
        <v>422</v>
      </c>
      <c r="B293" s="49" t="s">
        <v>308</v>
      </c>
      <c r="D293" s="230">
        <v>53.4</v>
      </c>
      <c r="E293" s="240"/>
      <c r="F293" s="166"/>
      <c r="G293" s="240"/>
      <c r="H293" s="106"/>
      <c r="I293" s="106"/>
      <c r="J293" s="106"/>
    </row>
    <row r="294" spans="1:10" ht="51" x14ac:dyDescent="0.25">
      <c r="A294" s="48" t="s">
        <v>555</v>
      </c>
      <c r="B294" s="49" t="s">
        <v>308</v>
      </c>
      <c r="C294" s="166">
        <v>4.7</v>
      </c>
      <c r="D294" s="230"/>
      <c r="E294" s="240"/>
      <c r="F294" s="166"/>
      <c r="G294" s="240"/>
      <c r="H294" s="106"/>
      <c r="I294" s="106"/>
      <c r="J294" s="106"/>
    </row>
    <row r="295" spans="1:10" ht="51" x14ac:dyDescent="0.25">
      <c r="A295" s="48" t="s">
        <v>556</v>
      </c>
      <c r="B295" s="49" t="s">
        <v>308</v>
      </c>
      <c r="C295" s="166">
        <v>16</v>
      </c>
      <c r="D295" s="230">
        <v>16</v>
      </c>
      <c r="E295" s="240"/>
      <c r="F295" s="166"/>
      <c r="G295" s="240"/>
      <c r="H295" s="106"/>
      <c r="I295" s="106"/>
      <c r="J295" s="106"/>
    </row>
    <row r="296" spans="1:10" ht="51" x14ac:dyDescent="0.25">
      <c r="A296" s="48" t="s">
        <v>557</v>
      </c>
      <c r="B296" s="49" t="s">
        <v>308</v>
      </c>
      <c r="C296" s="166">
        <v>6.9</v>
      </c>
      <c r="D296" s="230"/>
      <c r="E296" s="240"/>
      <c r="F296" s="166"/>
      <c r="G296" s="240"/>
      <c r="H296" s="106"/>
      <c r="I296" s="106"/>
      <c r="J296" s="106"/>
    </row>
    <row r="297" spans="1:10" ht="51" x14ac:dyDescent="0.25">
      <c r="A297" s="48" t="s">
        <v>558</v>
      </c>
      <c r="B297" s="49" t="s">
        <v>308</v>
      </c>
      <c r="C297" s="166">
        <v>16.899999999999999</v>
      </c>
      <c r="D297" s="230">
        <v>16.899999999999999</v>
      </c>
      <c r="E297" s="240"/>
      <c r="F297" s="166"/>
      <c r="G297" s="240"/>
      <c r="H297" s="106"/>
      <c r="I297" s="106"/>
      <c r="J297" s="106"/>
    </row>
    <row r="298" spans="1:10" ht="38.25" x14ac:dyDescent="0.25">
      <c r="A298" s="48" t="s">
        <v>559</v>
      </c>
      <c r="B298" s="49" t="s">
        <v>308</v>
      </c>
      <c r="C298" s="230">
        <v>24.6</v>
      </c>
      <c r="D298" s="230">
        <v>24.635000000000002</v>
      </c>
      <c r="E298" s="242"/>
      <c r="F298" s="230"/>
      <c r="G298" s="242"/>
      <c r="H298" s="106"/>
      <c r="I298" s="106"/>
      <c r="J298" s="106"/>
    </row>
    <row r="299" spans="1:10" ht="38.25" x14ac:dyDescent="0.25">
      <c r="A299" s="48" t="s">
        <v>560</v>
      </c>
      <c r="B299" s="49" t="s">
        <v>308</v>
      </c>
      <c r="C299" s="166">
        <v>19</v>
      </c>
      <c r="D299" s="166">
        <v>19</v>
      </c>
      <c r="E299" s="166"/>
      <c r="F299" s="166"/>
      <c r="G299" s="240"/>
      <c r="H299" s="106"/>
      <c r="I299" s="106"/>
      <c r="J299" s="106"/>
    </row>
    <row r="300" spans="1:10" ht="51" x14ac:dyDescent="0.25">
      <c r="A300" s="48" t="s">
        <v>626</v>
      </c>
      <c r="B300" s="49" t="s">
        <v>308</v>
      </c>
      <c r="C300" s="166"/>
      <c r="D300" s="166">
        <v>17.600000000000001</v>
      </c>
      <c r="E300" s="166"/>
      <c r="F300" s="166"/>
      <c r="G300" s="240"/>
      <c r="H300" s="106"/>
      <c r="I300" s="106"/>
      <c r="J300" s="106"/>
    </row>
    <row r="301" spans="1:10" ht="51" x14ac:dyDescent="0.25">
      <c r="A301" s="48" t="s">
        <v>627</v>
      </c>
      <c r="B301" s="49" t="s">
        <v>308</v>
      </c>
      <c r="C301" s="166"/>
      <c r="D301" s="166">
        <v>17.600000000000001</v>
      </c>
      <c r="E301" s="166"/>
      <c r="F301" s="166"/>
      <c r="G301" s="240"/>
      <c r="H301" s="106"/>
      <c r="I301" s="106"/>
      <c r="J301" s="106"/>
    </row>
    <row r="302" spans="1:10" ht="51" x14ac:dyDescent="0.25">
      <c r="A302" s="48" t="s">
        <v>628</v>
      </c>
      <c r="B302" s="49" t="s">
        <v>308</v>
      </c>
      <c r="C302" s="166"/>
      <c r="D302" s="166">
        <v>15</v>
      </c>
      <c r="E302" s="166"/>
      <c r="F302" s="166"/>
      <c r="G302" s="240"/>
      <c r="H302" s="106"/>
      <c r="I302" s="106"/>
      <c r="J302" s="106"/>
    </row>
    <row r="303" spans="1:10" ht="76.5" x14ac:dyDescent="0.25">
      <c r="A303" s="48" t="s">
        <v>629</v>
      </c>
      <c r="B303" s="49" t="s">
        <v>308</v>
      </c>
      <c r="C303" s="166"/>
      <c r="D303" s="166">
        <v>15.4</v>
      </c>
      <c r="E303" s="166"/>
      <c r="F303" s="166"/>
      <c r="G303" s="240"/>
      <c r="H303" s="106"/>
      <c r="I303" s="106"/>
      <c r="J303" s="106"/>
    </row>
    <row r="304" spans="1:10" ht="76.5" x14ac:dyDescent="0.25">
      <c r="A304" s="48" t="s">
        <v>630</v>
      </c>
      <c r="B304" s="49" t="s">
        <v>308</v>
      </c>
      <c r="C304" s="166"/>
      <c r="D304" s="166">
        <v>38</v>
      </c>
      <c r="E304" s="166"/>
      <c r="F304" s="166"/>
      <c r="G304" s="240"/>
      <c r="H304" s="106"/>
      <c r="I304" s="106"/>
      <c r="J304" s="106"/>
    </row>
    <row r="305" spans="1:10" ht="63.75" x14ac:dyDescent="0.25">
      <c r="A305" s="48" t="s">
        <v>631</v>
      </c>
      <c r="B305" s="49" t="s">
        <v>308</v>
      </c>
      <c r="C305" s="166"/>
      <c r="D305" s="166">
        <v>16.899999999999999</v>
      </c>
      <c r="E305" s="166"/>
      <c r="F305" s="166"/>
      <c r="G305" s="240"/>
      <c r="H305" s="106"/>
      <c r="I305" s="106"/>
      <c r="J305" s="106"/>
    </row>
    <row r="306" spans="1:10" s="235" customFormat="1" ht="71.25" customHeight="1" x14ac:dyDescent="0.25">
      <c r="A306" s="48" t="s">
        <v>632</v>
      </c>
      <c r="B306" s="49" t="s">
        <v>308</v>
      </c>
      <c r="C306" s="166"/>
      <c r="D306" s="166">
        <v>14.2</v>
      </c>
      <c r="E306" s="166"/>
      <c r="F306" s="166"/>
      <c r="G306" s="240"/>
      <c r="H306" s="234"/>
      <c r="I306" s="234"/>
      <c r="J306" s="234"/>
    </row>
    <row r="307" spans="1:10" s="235" customFormat="1" ht="71.25" customHeight="1" x14ac:dyDescent="0.25">
      <c r="A307" s="48" t="s">
        <v>633</v>
      </c>
      <c r="B307" s="49" t="s">
        <v>308</v>
      </c>
      <c r="C307" s="166"/>
      <c r="D307" s="230">
        <v>6.2</v>
      </c>
      <c r="E307" s="230"/>
      <c r="F307" s="166"/>
      <c r="G307" s="240"/>
      <c r="H307" s="234"/>
      <c r="I307" s="234"/>
      <c r="J307" s="234"/>
    </row>
    <row r="308" spans="1:10" s="235" customFormat="1" ht="71.25" customHeight="1" x14ac:dyDescent="0.25">
      <c r="A308" s="48" t="s">
        <v>634</v>
      </c>
      <c r="B308" s="49" t="s">
        <v>308</v>
      </c>
      <c r="C308" s="166"/>
      <c r="D308" s="230">
        <v>15</v>
      </c>
      <c r="E308" s="230"/>
      <c r="F308" s="166"/>
      <c r="G308" s="240"/>
      <c r="H308" s="234"/>
      <c r="I308" s="234"/>
      <c r="J308" s="234"/>
    </row>
    <row r="309" spans="1:10" s="235" customFormat="1" ht="71.25" customHeight="1" x14ac:dyDescent="0.25">
      <c r="A309" s="48" t="s">
        <v>606</v>
      </c>
      <c r="B309" s="49" t="s">
        <v>308</v>
      </c>
      <c r="C309" s="166"/>
      <c r="D309" s="240"/>
      <c r="E309" s="230"/>
      <c r="F309" s="240"/>
      <c r="G309" s="166"/>
      <c r="H309" s="234"/>
      <c r="I309" s="234"/>
      <c r="J309" s="234"/>
    </row>
    <row r="310" spans="1:10" s="235" customFormat="1" ht="71.25" customHeight="1" x14ac:dyDescent="0.25">
      <c r="A310" s="48" t="s">
        <v>732</v>
      </c>
      <c r="B310" s="49" t="s">
        <v>308</v>
      </c>
      <c r="C310" s="166"/>
      <c r="D310" s="240"/>
      <c r="E310" s="230">
        <v>0</v>
      </c>
      <c r="F310" s="166"/>
      <c r="G310" s="240"/>
      <c r="H310" s="234"/>
      <c r="I310" s="234"/>
      <c r="J310" s="234"/>
    </row>
    <row r="311" spans="1:10" s="235" customFormat="1" ht="71.25" customHeight="1" x14ac:dyDescent="0.25">
      <c r="A311" s="48" t="s">
        <v>644</v>
      </c>
      <c r="B311" s="49" t="s">
        <v>308</v>
      </c>
      <c r="C311" s="166"/>
      <c r="D311" s="247">
        <v>31</v>
      </c>
      <c r="E311" s="166"/>
      <c r="F311" s="119"/>
      <c r="G311" s="240"/>
      <c r="H311" s="234"/>
      <c r="I311" s="234"/>
      <c r="J311" s="234"/>
    </row>
    <row r="312" spans="1:10" s="235" customFormat="1" ht="71.25" customHeight="1" x14ac:dyDescent="0.25">
      <c r="A312" s="48" t="s">
        <v>709</v>
      </c>
      <c r="B312" s="49" t="s">
        <v>308</v>
      </c>
      <c r="C312" s="166"/>
      <c r="D312" s="240"/>
      <c r="E312" s="230">
        <v>13.9</v>
      </c>
      <c r="F312" s="166"/>
      <c r="G312" s="240"/>
      <c r="H312" s="234"/>
      <c r="I312" s="234"/>
      <c r="J312" s="234"/>
    </row>
    <row r="313" spans="1:10" s="235" customFormat="1" ht="71.25" customHeight="1" x14ac:dyDescent="0.25">
      <c r="A313" s="48" t="s">
        <v>710</v>
      </c>
      <c r="B313" s="49" t="s">
        <v>308</v>
      </c>
      <c r="C313" s="166"/>
      <c r="D313" s="240"/>
      <c r="E313" s="230">
        <v>20</v>
      </c>
      <c r="F313" s="166"/>
      <c r="G313" s="240"/>
      <c r="H313" s="234"/>
      <c r="I313" s="234"/>
      <c r="J313" s="234"/>
    </row>
    <row r="314" spans="1:10" s="235" customFormat="1" ht="71.25" customHeight="1" x14ac:dyDescent="0.25">
      <c r="A314" s="48" t="s">
        <v>711</v>
      </c>
      <c r="B314" s="49" t="s">
        <v>308</v>
      </c>
      <c r="C314" s="166"/>
      <c r="D314" s="240"/>
      <c r="E314" s="166">
        <v>16</v>
      </c>
      <c r="F314" s="240"/>
      <c r="G314" s="240"/>
      <c r="H314" s="234"/>
      <c r="I314" s="234"/>
      <c r="J314" s="234"/>
    </row>
    <row r="315" spans="1:10" s="235" customFormat="1" ht="71.25" customHeight="1" x14ac:dyDescent="0.25">
      <c r="A315" s="48" t="s">
        <v>712</v>
      </c>
      <c r="B315" s="49" t="s">
        <v>308</v>
      </c>
      <c r="C315" s="166"/>
      <c r="D315" s="240"/>
      <c r="E315" s="166">
        <v>7.1</v>
      </c>
      <c r="F315" s="240"/>
      <c r="G315" s="240"/>
      <c r="H315" s="234"/>
      <c r="I315" s="234"/>
      <c r="J315" s="234"/>
    </row>
    <row r="316" spans="1:10" s="235" customFormat="1" ht="71.25" customHeight="1" x14ac:dyDescent="0.25">
      <c r="A316" s="48" t="s">
        <v>713</v>
      </c>
      <c r="B316" s="49" t="s">
        <v>308</v>
      </c>
      <c r="C316" s="166"/>
      <c r="D316" s="240"/>
      <c r="E316" s="166">
        <v>22</v>
      </c>
      <c r="F316" s="240"/>
      <c r="G316" s="240"/>
      <c r="H316" s="234"/>
      <c r="I316" s="234"/>
      <c r="J316" s="234"/>
    </row>
    <row r="317" spans="1:10" s="235" customFormat="1" ht="71.25" customHeight="1" x14ac:dyDescent="0.25">
      <c r="A317" s="48" t="s">
        <v>714</v>
      </c>
      <c r="B317" s="49" t="s">
        <v>308</v>
      </c>
      <c r="C317" s="166"/>
      <c r="D317" s="240"/>
      <c r="E317" s="166">
        <v>2.5</v>
      </c>
      <c r="F317" s="247"/>
      <c r="G317" s="240"/>
      <c r="H317" s="234"/>
      <c r="I317" s="234"/>
      <c r="J317" s="234"/>
    </row>
    <row r="318" spans="1:10" s="235" customFormat="1" ht="71.25" customHeight="1" x14ac:dyDescent="0.25">
      <c r="A318" s="48" t="s">
        <v>715</v>
      </c>
      <c r="B318" s="49" t="s">
        <v>308</v>
      </c>
      <c r="C318" s="166"/>
      <c r="D318" s="240"/>
      <c r="E318" s="166">
        <v>10.199999999999999</v>
      </c>
      <c r="F318" s="247"/>
      <c r="G318" s="240"/>
      <c r="H318" s="234"/>
      <c r="I318" s="234"/>
      <c r="J318" s="234"/>
    </row>
    <row r="319" spans="1:10" s="235" customFormat="1" ht="71.25" customHeight="1" x14ac:dyDescent="0.25">
      <c r="A319" s="48" t="s">
        <v>716</v>
      </c>
      <c r="B319" s="49" t="s">
        <v>308</v>
      </c>
      <c r="C319" s="166"/>
      <c r="D319" s="240"/>
      <c r="E319" s="166">
        <v>1.65</v>
      </c>
      <c r="F319" s="240"/>
      <c r="G319" s="240"/>
      <c r="H319" s="234"/>
      <c r="I319" s="234"/>
      <c r="J319" s="234"/>
    </row>
    <row r="320" spans="1:10" s="235" customFormat="1" ht="71.25" customHeight="1" x14ac:dyDescent="0.25">
      <c r="A320" s="329" t="s">
        <v>725</v>
      </c>
      <c r="B320" s="49" t="s">
        <v>308</v>
      </c>
      <c r="C320" s="166"/>
      <c r="D320" s="240"/>
      <c r="E320" s="166">
        <v>13.4</v>
      </c>
      <c r="F320" s="240"/>
      <c r="G320" s="247"/>
      <c r="H320" s="234"/>
      <c r="I320" s="234"/>
      <c r="J320" s="234"/>
    </row>
    <row r="321" spans="1:10" s="235" customFormat="1" ht="71.25" customHeight="1" x14ac:dyDescent="0.25">
      <c r="A321" s="329" t="s">
        <v>726</v>
      </c>
      <c r="B321" s="49" t="s">
        <v>308</v>
      </c>
      <c r="C321" s="166"/>
      <c r="D321" s="240"/>
      <c r="E321" s="166">
        <v>16.899999999999999</v>
      </c>
      <c r="F321" s="240"/>
      <c r="G321" s="247"/>
      <c r="H321" s="234"/>
      <c r="I321" s="234"/>
      <c r="J321" s="234"/>
    </row>
    <row r="322" spans="1:10" s="235" customFormat="1" ht="71.25" customHeight="1" x14ac:dyDescent="0.25">
      <c r="A322" s="329" t="s">
        <v>727</v>
      </c>
      <c r="B322" s="49" t="s">
        <v>308</v>
      </c>
      <c r="C322" s="166"/>
      <c r="D322" s="240"/>
      <c r="E322" s="166">
        <v>18</v>
      </c>
      <c r="F322" s="240"/>
      <c r="G322" s="247"/>
      <c r="H322" s="234"/>
      <c r="I322" s="234"/>
      <c r="J322" s="234"/>
    </row>
    <row r="323" spans="1:10" s="235" customFormat="1" ht="71.25" customHeight="1" x14ac:dyDescent="0.25">
      <c r="A323" s="329" t="s">
        <v>728</v>
      </c>
      <c r="B323" s="49" t="s">
        <v>308</v>
      </c>
      <c r="C323" s="166"/>
      <c r="D323" s="240"/>
      <c r="E323" s="166">
        <v>18.7</v>
      </c>
      <c r="F323" s="240"/>
      <c r="G323" s="247"/>
      <c r="H323" s="234"/>
      <c r="I323" s="234"/>
      <c r="J323" s="234"/>
    </row>
    <row r="324" spans="1:10" s="235" customFormat="1" ht="71.25" customHeight="1" x14ac:dyDescent="0.25">
      <c r="A324" s="329" t="s">
        <v>729</v>
      </c>
      <c r="B324" s="49" t="s">
        <v>308</v>
      </c>
      <c r="C324" s="166"/>
      <c r="D324" s="240"/>
      <c r="E324" s="166">
        <v>6</v>
      </c>
      <c r="F324" s="240"/>
      <c r="G324" s="247"/>
      <c r="H324" s="234"/>
      <c r="I324" s="234"/>
      <c r="J324" s="234"/>
    </row>
    <row r="325" spans="1:10" s="235" customFormat="1" ht="71.25" customHeight="1" x14ac:dyDescent="0.25">
      <c r="A325" s="329" t="s">
        <v>730</v>
      </c>
      <c r="B325" s="49" t="s">
        <v>308</v>
      </c>
      <c r="C325" s="166"/>
      <c r="D325" s="240"/>
      <c r="E325" s="166">
        <v>30</v>
      </c>
      <c r="F325" s="240"/>
      <c r="G325" s="247"/>
      <c r="H325" s="234"/>
      <c r="I325" s="234"/>
      <c r="J325" s="234"/>
    </row>
    <row r="326" spans="1:10" s="235" customFormat="1" ht="71.25" customHeight="1" x14ac:dyDescent="0.25">
      <c r="A326" s="329" t="s">
        <v>731</v>
      </c>
      <c r="B326" s="49" t="s">
        <v>308</v>
      </c>
      <c r="C326" s="166"/>
      <c r="D326" s="240"/>
      <c r="E326" s="166">
        <v>33</v>
      </c>
      <c r="F326" s="240"/>
      <c r="G326" s="247"/>
      <c r="H326" s="234"/>
      <c r="I326" s="234"/>
      <c r="J326" s="234"/>
    </row>
    <row r="327" spans="1:10" x14ac:dyDescent="0.25">
      <c r="A327" s="105"/>
      <c r="B327" s="164"/>
      <c r="C327" s="194"/>
      <c r="D327" s="194"/>
      <c r="E327" s="194"/>
      <c r="F327" s="194"/>
      <c r="G327" s="194"/>
      <c r="H327" s="106"/>
      <c r="I327" s="106"/>
      <c r="J327" s="106"/>
    </row>
    <row r="328" spans="1:10" x14ac:dyDescent="0.25">
      <c r="A328" s="433" t="s">
        <v>102</v>
      </c>
      <c r="B328" s="433"/>
      <c r="C328" s="433"/>
      <c r="D328" s="433"/>
      <c r="E328" s="433"/>
      <c r="F328" s="433"/>
      <c r="G328" s="433"/>
      <c r="H328" s="106"/>
      <c r="I328" s="106"/>
      <c r="J328" s="106"/>
    </row>
    <row r="329" spans="1:10" ht="30.6" customHeight="1" x14ac:dyDescent="0.25">
      <c r="A329" s="381" t="s">
        <v>60</v>
      </c>
      <c r="B329" s="381" t="s">
        <v>11</v>
      </c>
      <c r="C329" s="261" t="s">
        <v>50</v>
      </c>
      <c r="D329" s="261" t="s">
        <v>15</v>
      </c>
      <c r="E329" s="383" t="s">
        <v>51</v>
      </c>
      <c r="F329" s="384"/>
      <c r="G329" s="385"/>
      <c r="H329" s="106"/>
      <c r="I329" s="106"/>
      <c r="J329" s="106"/>
    </row>
    <row r="330" spans="1:10" ht="14.45" customHeight="1" x14ac:dyDescent="0.25">
      <c r="A330" s="382"/>
      <c r="B330" s="382"/>
      <c r="C330" s="325" t="s">
        <v>133</v>
      </c>
      <c r="D330" s="325" t="s">
        <v>226</v>
      </c>
      <c r="E330" s="325" t="s">
        <v>404</v>
      </c>
      <c r="F330" s="325" t="s">
        <v>605</v>
      </c>
      <c r="G330" s="170" t="s">
        <v>674</v>
      </c>
      <c r="H330" s="106"/>
      <c r="I330" s="106"/>
      <c r="J330" s="106"/>
    </row>
    <row r="331" spans="1:10" ht="25.15" customHeight="1" x14ac:dyDescent="0.25">
      <c r="A331" s="120" t="s">
        <v>61</v>
      </c>
      <c r="B331" s="261" t="s">
        <v>6</v>
      </c>
      <c r="C331" s="305">
        <v>8571679</v>
      </c>
      <c r="D331" s="46">
        <v>4758907</v>
      </c>
      <c r="E331" s="46">
        <v>3820315</v>
      </c>
      <c r="F331" s="241">
        <v>0</v>
      </c>
      <c r="G331" s="241">
        <v>0</v>
      </c>
      <c r="H331" s="106"/>
      <c r="I331" s="106"/>
      <c r="J331" s="106"/>
    </row>
    <row r="332" spans="1:10" ht="18.75" customHeight="1" x14ac:dyDescent="0.25">
      <c r="A332" s="167"/>
      <c r="B332" s="168"/>
      <c r="C332" s="280"/>
      <c r="D332" s="269"/>
      <c r="E332" s="280"/>
      <c r="F332" s="280"/>
      <c r="G332" s="280"/>
      <c r="H332" s="106"/>
      <c r="I332" s="106"/>
      <c r="J332" s="106"/>
    </row>
    <row r="333" spans="1:10" ht="25.5" x14ac:dyDescent="0.25">
      <c r="A333" s="167" t="s">
        <v>57</v>
      </c>
      <c r="B333" s="432" t="s">
        <v>652</v>
      </c>
      <c r="C333" s="432"/>
      <c r="D333" s="432"/>
      <c r="E333" s="432"/>
      <c r="F333" s="432"/>
      <c r="G333" s="432"/>
      <c r="H333" s="106"/>
      <c r="I333" s="106"/>
      <c r="J333" s="106"/>
    </row>
    <row r="334" spans="1:10" x14ac:dyDescent="0.25">
      <c r="A334" s="167" t="s">
        <v>58</v>
      </c>
      <c r="B334" s="421"/>
      <c r="C334" s="421"/>
      <c r="D334" s="421"/>
      <c r="E334" s="280"/>
      <c r="F334" s="280"/>
      <c r="G334" s="280"/>
      <c r="H334" s="106"/>
      <c r="I334" s="106"/>
      <c r="J334" s="106"/>
    </row>
    <row r="335" spans="1:10" x14ac:dyDescent="0.25">
      <c r="A335" s="167" t="s">
        <v>44</v>
      </c>
      <c r="B335" s="398" t="s">
        <v>122</v>
      </c>
      <c r="C335" s="398"/>
      <c r="D335" s="398"/>
      <c r="E335" s="398"/>
      <c r="F335" s="398"/>
      <c r="G335" s="398"/>
      <c r="H335" s="106"/>
      <c r="I335" s="106"/>
      <c r="J335" s="106"/>
    </row>
    <row r="336" spans="1:10" x14ac:dyDescent="0.25">
      <c r="A336" s="167" t="s">
        <v>55</v>
      </c>
      <c r="B336" s="273" t="s">
        <v>115</v>
      </c>
      <c r="C336" s="280"/>
      <c r="D336" s="280"/>
      <c r="E336" s="280"/>
      <c r="F336" s="280"/>
      <c r="G336" s="280"/>
      <c r="H336" s="106"/>
      <c r="I336" s="106"/>
      <c r="J336" s="106"/>
    </row>
    <row r="337" spans="1:10" ht="25.5" x14ac:dyDescent="0.25">
      <c r="A337" s="183" t="s">
        <v>59</v>
      </c>
      <c r="B337" s="398" t="s">
        <v>269</v>
      </c>
      <c r="C337" s="398"/>
      <c r="D337" s="398"/>
      <c r="E337" s="398"/>
      <c r="F337" s="398"/>
      <c r="G337" s="398"/>
      <c r="H337" s="106"/>
      <c r="I337" s="106"/>
      <c r="J337" s="106"/>
    </row>
    <row r="338" spans="1:10" x14ac:dyDescent="0.25">
      <c r="A338" s="438" t="s">
        <v>12</v>
      </c>
      <c r="B338" s="438"/>
      <c r="C338" s="438"/>
      <c r="D338" s="438"/>
      <c r="E338" s="438"/>
      <c r="F338" s="438"/>
      <c r="G338" s="438"/>
      <c r="H338" s="106"/>
      <c r="I338" s="106"/>
      <c r="J338" s="106"/>
    </row>
    <row r="339" spans="1:10" ht="30.6" customHeight="1" x14ac:dyDescent="0.25">
      <c r="A339" s="381" t="s">
        <v>12</v>
      </c>
      <c r="B339" s="381" t="s">
        <v>11</v>
      </c>
      <c r="C339" s="279" t="s">
        <v>50</v>
      </c>
      <c r="D339" s="278" t="s">
        <v>15</v>
      </c>
      <c r="E339" s="383" t="s">
        <v>51</v>
      </c>
      <c r="F339" s="384"/>
      <c r="G339" s="385"/>
      <c r="H339" s="106"/>
      <c r="I339" s="106"/>
      <c r="J339" s="106"/>
    </row>
    <row r="340" spans="1:10" ht="30.6" customHeight="1" x14ac:dyDescent="0.25">
      <c r="A340" s="382"/>
      <c r="B340" s="382"/>
      <c r="C340" s="325" t="s">
        <v>133</v>
      </c>
      <c r="D340" s="325" t="s">
        <v>226</v>
      </c>
      <c r="E340" s="325" t="s">
        <v>404</v>
      </c>
      <c r="F340" s="325" t="s">
        <v>605</v>
      </c>
      <c r="G340" s="170" t="s">
        <v>674</v>
      </c>
      <c r="H340" s="106"/>
      <c r="I340" s="106"/>
      <c r="J340" s="106"/>
    </row>
    <row r="341" spans="1:10" ht="51" x14ac:dyDescent="0.25">
      <c r="A341" s="48" t="s">
        <v>626</v>
      </c>
      <c r="B341" s="49" t="s">
        <v>52</v>
      </c>
      <c r="C341" s="47"/>
      <c r="D341" s="47">
        <v>343374</v>
      </c>
      <c r="E341" s="240"/>
      <c r="F341" s="47"/>
      <c r="G341" s="47"/>
      <c r="H341" s="106"/>
      <c r="I341" s="106"/>
      <c r="J341" s="106"/>
    </row>
    <row r="342" spans="1:10" ht="51" x14ac:dyDescent="0.25">
      <c r="A342" s="48" t="s">
        <v>628</v>
      </c>
      <c r="B342" s="49" t="s">
        <v>52</v>
      </c>
      <c r="C342" s="47"/>
      <c r="D342" s="228">
        <v>391197</v>
      </c>
      <c r="E342" s="240"/>
      <c r="F342" s="47"/>
      <c r="G342" s="47"/>
      <c r="H342" s="106"/>
      <c r="I342" s="106"/>
      <c r="J342" s="106"/>
    </row>
    <row r="343" spans="1:10" ht="76.5" x14ac:dyDescent="0.25">
      <c r="A343" s="48" t="s">
        <v>629</v>
      </c>
      <c r="B343" s="49" t="s">
        <v>52</v>
      </c>
      <c r="C343" s="47"/>
      <c r="D343" s="228">
        <v>376235</v>
      </c>
      <c r="E343" s="240"/>
      <c r="F343" s="47"/>
      <c r="G343" s="47"/>
      <c r="H343" s="106"/>
      <c r="I343" s="106"/>
      <c r="J343" s="106"/>
    </row>
    <row r="344" spans="1:10" ht="76.5" x14ac:dyDescent="0.25">
      <c r="A344" s="48" t="s">
        <v>630</v>
      </c>
      <c r="B344" s="49" t="s">
        <v>52</v>
      </c>
      <c r="C344" s="47"/>
      <c r="D344" s="228">
        <v>574629</v>
      </c>
      <c r="E344" s="240"/>
      <c r="F344" s="47"/>
      <c r="G344" s="47"/>
      <c r="H344" s="106"/>
      <c r="I344" s="106"/>
      <c r="J344" s="106"/>
    </row>
    <row r="345" spans="1:10" ht="63.75" x14ac:dyDescent="0.25">
      <c r="A345" s="48" t="s">
        <v>631</v>
      </c>
      <c r="B345" s="49" t="s">
        <v>52</v>
      </c>
      <c r="C345" s="47"/>
      <c r="D345" s="228">
        <f>249451</f>
        <v>249451</v>
      </c>
      <c r="E345" s="240"/>
      <c r="F345" s="47"/>
      <c r="G345" s="47"/>
      <c r="H345" s="106"/>
      <c r="I345" s="106"/>
      <c r="J345" s="106"/>
    </row>
    <row r="346" spans="1:10" ht="51" x14ac:dyDescent="0.25">
      <c r="A346" s="48" t="s">
        <v>632</v>
      </c>
      <c r="B346" s="49" t="s">
        <v>52</v>
      </c>
      <c r="C346" s="47"/>
      <c r="D346" s="228">
        <v>170914</v>
      </c>
      <c r="E346" s="240"/>
      <c r="F346" s="47"/>
      <c r="G346" s="47"/>
      <c r="H346" s="106"/>
      <c r="I346" s="106"/>
      <c r="J346" s="106"/>
    </row>
    <row r="347" spans="1:10" ht="51" x14ac:dyDescent="0.25">
      <c r="A347" s="48" t="s">
        <v>634</v>
      </c>
      <c r="B347" s="49" t="s">
        <v>52</v>
      </c>
      <c r="C347" s="47"/>
      <c r="D347" s="228">
        <f>178532</f>
        <v>178532</v>
      </c>
      <c r="E347" s="240"/>
      <c r="F347" s="47"/>
      <c r="G347" s="47"/>
      <c r="H347" s="106"/>
      <c r="I347" s="106"/>
      <c r="J347" s="106"/>
    </row>
    <row r="348" spans="1:10" ht="51" x14ac:dyDescent="0.25">
      <c r="A348" s="48" t="s">
        <v>640</v>
      </c>
      <c r="B348" s="49" t="s">
        <v>52</v>
      </c>
      <c r="C348" s="47"/>
      <c r="D348" s="228">
        <v>385850</v>
      </c>
      <c r="E348" s="240"/>
      <c r="F348" s="47"/>
      <c r="G348" s="47"/>
      <c r="H348" s="106"/>
      <c r="I348" s="106"/>
      <c r="J348" s="106"/>
    </row>
    <row r="349" spans="1:10" ht="51" x14ac:dyDescent="0.25">
      <c r="A349" s="48" t="s">
        <v>641</v>
      </c>
      <c r="B349" s="49" t="s">
        <v>52</v>
      </c>
      <c r="C349" s="47"/>
      <c r="D349" s="228">
        <v>321074</v>
      </c>
      <c r="E349" s="240"/>
      <c r="F349" s="47"/>
      <c r="G349" s="47"/>
      <c r="H349" s="106"/>
      <c r="I349" s="106"/>
      <c r="J349" s="106"/>
    </row>
    <row r="350" spans="1:10" ht="51" x14ac:dyDescent="0.25">
      <c r="A350" s="48" t="s">
        <v>642</v>
      </c>
      <c r="B350" s="49" t="s">
        <v>52</v>
      </c>
      <c r="C350" s="47"/>
      <c r="D350" s="228">
        <v>119158</v>
      </c>
      <c r="E350" s="240"/>
      <c r="F350" s="47"/>
      <c r="G350" s="47"/>
      <c r="H350" s="106"/>
      <c r="I350" s="106"/>
      <c r="J350" s="106"/>
    </row>
    <row r="351" spans="1:10" ht="51" x14ac:dyDescent="0.25">
      <c r="A351" s="48" t="s">
        <v>638</v>
      </c>
      <c r="B351" s="49" t="s">
        <v>52</v>
      </c>
      <c r="C351" s="47"/>
      <c r="D351" s="228">
        <v>585068</v>
      </c>
      <c r="E351" s="240"/>
      <c r="F351" s="47"/>
      <c r="G351" s="47"/>
      <c r="H351" s="106"/>
      <c r="I351" s="106"/>
      <c r="J351" s="106"/>
    </row>
    <row r="352" spans="1:10" ht="38.25" x14ac:dyDescent="0.25">
      <c r="A352" s="48" t="s">
        <v>644</v>
      </c>
      <c r="B352" s="49" t="s">
        <v>52</v>
      </c>
      <c r="C352" s="47"/>
      <c r="D352" s="228">
        <v>182672</v>
      </c>
      <c r="E352" s="240"/>
      <c r="F352" s="47"/>
      <c r="G352" s="47"/>
      <c r="H352" s="106"/>
      <c r="I352" s="106"/>
      <c r="J352" s="106"/>
    </row>
    <row r="353" spans="1:10" ht="12" customHeight="1" x14ac:dyDescent="0.25">
      <c r="A353" s="193" t="s">
        <v>308</v>
      </c>
      <c r="B353" s="49"/>
      <c r="C353" s="186"/>
      <c r="D353" s="186">
        <f>SUM(D354:D365)</f>
        <v>316.7</v>
      </c>
      <c r="E353" s="186"/>
      <c r="F353" s="186"/>
      <c r="G353" s="186"/>
      <c r="H353" s="106"/>
      <c r="I353" s="106"/>
      <c r="J353" s="106"/>
    </row>
    <row r="354" spans="1:10" ht="51" x14ac:dyDescent="0.25">
      <c r="A354" s="48" t="s">
        <v>626</v>
      </c>
      <c r="B354" s="49" t="s">
        <v>308</v>
      </c>
      <c r="C354" s="47"/>
      <c r="D354" s="166">
        <v>21.1</v>
      </c>
      <c r="E354" s="166"/>
      <c r="F354" s="240"/>
      <c r="G354" s="47"/>
      <c r="H354" s="106"/>
      <c r="I354" s="106"/>
      <c r="J354" s="106"/>
    </row>
    <row r="355" spans="1:10" ht="51" x14ac:dyDescent="0.25">
      <c r="A355" s="48" t="s">
        <v>628</v>
      </c>
      <c r="B355" s="49" t="s">
        <v>308</v>
      </c>
      <c r="C355" s="47"/>
      <c r="D355" s="166">
        <v>15</v>
      </c>
      <c r="E355" s="166"/>
      <c r="F355" s="240"/>
      <c r="G355" s="47"/>
      <c r="H355" s="106"/>
      <c r="I355" s="106"/>
      <c r="J355" s="106"/>
    </row>
    <row r="356" spans="1:10" ht="76.5" x14ac:dyDescent="0.25">
      <c r="A356" s="48" t="s">
        <v>629</v>
      </c>
      <c r="B356" s="49" t="s">
        <v>308</v>
      </c>
      <c r="C356" s="47"/>
      <c r="D356" s="166">
        <v>15.4</v>
      </c>
      <c r="E356" s="166"/>
      <c r="F356" s="240"/>
      <c r="G356" s="47"/>
      <c r="H356" s="106"/>
      <c r="I356" s="106"/>
      <c r="J356" s="106"/>
    </row>
    <row r="357" spans="1:10" ht="76.5" x14ac:dyDescent="0.25">
      <c r="A357" s="48" t="s">
        <v>630</v>
      </c>
      <c r="B357" s="49" t="s">
        <v>308</v>
      </c>
      <c r="C357" s="47"/>
      <c r="D357" s="166">
        <v>38</v>
      </c>
      <c r="E357" s="166"/>
      <c r="F357" s="240"/>
      <c r="G357" s="47"/>
      <c r="H357" s="106"/>
      <c r="I357" s="106"/>
      <c r="J357" s="106"/>
    </row>
    <row r="358" spans="1:10" ht="63.75" x14ac:dyDescent="0.25">
      <c r="A358" s="48" t="s">
        <v>631</v>
      </c>
      <c r="B358" s="49" t="s">
        <v>308</v>
      </c>
      <c r="C358" s="47"/>
      <c r="D358" s="166">
        <v>16.899999999999999</v>
      </c>
      <c r="E358" s="166"/>
      <c r="F358" s="240"/>
      <c r="G358" s="47"/>
      <c r="H358" s="106"/>
      <c r="I358" s="106"/>
      <c r="J358" s="106"/>
    </row>
    <row r="359" spans="1:10" ht="51" x14ac:dyDescent="0.25">
      <c r="A359" s="48" t="s">
        <v>632</v>
      </c>
      <c r="B359" s="49" t="s">
        <v>308</v>
      </c>
      <c r="C359" s="47"/>
      <c r="D359" s="166">
        <v>14.2</v>
      </c>
      <c r="E359" s="166"/>
      <c r="F359" s="240"/>
      <c r="G359" s="47"/>
      <c r="H359" s="106"/>
      <c r="I359" s="106"/>
      <c r="J359" s="106"/>
    </row>
    <row r="360" spans="1:10" s="235" customFormat="1" ht="71.25" customHeight="1" x14ac:dyDescent="0.25">
      <c r="A360" s="231" t="s">
        <v>634</v>
      </c>
      <c r="B360" s="49" t="s">
        <v>308</v>
      </c>
      <c r="C360" s="229"/>
      <c r="D360" s="230">
        <v>39</v>
      </c>
      <c r="E360" s="230"/>
      <c r="F360" s="242"/>
      <c r="G360" s="229"/>
      <c r="H360" s="234"/>
      <c r="I360" s="234"/>
      <c r="J360" s="234"/>
    </row>
    <row r="361" spans="1:10" s="235" customFormat="1" ht="71.25" customHeight="1" x14ac:dyDescent="0.25">
      <c r="A361" s="231" t="s">
        <v>640</v>
      </c>
      <c r="B361" s="49" t="s">
        <v>308</v>
      </c>
      <c r="C361" s="229"/>
      <c r="D361" s="230">
        <v>36</v>
      </c>
      <c r="E361" s="230"/>
      <c r="F361" s="242"/>
      <c r="G361" s="229"/>
      <c r="H361" s="234"/>
      <c r="I361" s="234"/>
      <c r="J361" s="234"/>
    </row>
    <row r="362" spans="1:10" s="235" customFormat="1" ht="71.25" customHeight="1" x14ac:dyDescent="0.25">
      <c r="A362" s="231" t="s">
        <v>641</v>
      </c>
      <c r="B362" s="49" t="s">
        <v>308</v>
      </c>
      <c r="C362" s="229"/>
      <c r="D362" s="230">
        <v>25.2</v>
      </c>
      <c r="E362" s="230"/>
      <c r="F362" s="242"/>
      <c r="G362" s="229"/>
      <c r="H362" s="234"/>
      <c r="I362" s="234"/>
      <c r="J362" s="234"/>
    </row>
    <row r="363" spans="1:10" s="235" customFormat="1" ht="71.25" customHeight="1" x14ac:dyDescent="0.25">
      <c r="A363" s="231" t="s">
        <v>642</v>
      </c>
      <c r="B363" s="49" t="s">
        <v>308</v>
      </c>
      <c r="C363" s="229"/>
      <c r="D363" s="230">
        <v>26.2</v>
      </c>
      <c r="E363" s="230"/>
      <c r="F363" s="242"/>
      <c r="G363" s="229"/>
      <c r="H363" s="234"/>
      <c r="I363" s="234"/>
      <c r="J363" s="234"/>
    </row>
    <row r="364" spans="1:10" s="235" customFormat="1" ht="71.25" customHeight="1" x14ac:dyDescent="0.25">
      <c r="A364" s="231" t="s">
        <v>643</v>
      </c>
      <c r="B364" s="49" t="s">
        <v>308</v>
      </c>
      <c r="C364" s="229"/>
      <c r="D364" s="230">
        <v>38.700000000000003</v>
      </c>
      <c r="E364" s="230"/>
      <c r="F364" s="242"/>
      <c r="G364" s="229"/>
      <c r="H364" s="234"/>
      <c r="I364" s="234"/>
      <c r="J364" s="234"/>
    </row>
    <row r="365" spans="1:10" s="235" customFormat="1" ht="71.25" customHeight="1" x14ac:dyDescent="0.25">
      <c r="A365" s="231" t="s">
        <v>644</v>
      </c>
      <c r="B365" s="49" t="s">
        <v>308</v>
      </c>
      <c r="C365" s="229"/>
      <c r="D365" s="230">
        <v>31</v>
      </c>
      <c r="E365" s="230"/>
      <c r="F365" s="242"/>
      <c r="G365" s="229"/>
      <c r="H365" s="234"/>
      <c r="I365" s="234"/>
      <c r="J365" s="234"/>
    </row>
    <row r="366" spans="1:10" x14ac:dyDescent="0.25">
      <c r="A366" s="105"/>
      <c r="B366" s="164"/>
      <c r="C366" s="194"/>
      <c r="D366" s="194"/>
      <c r="E366" s="194"/>
      <c r="F366" s="194"/>
      <c r="G366" s="194"/>
      <c r="H366" s="106"/>
      <c r="I366" s="106"/>
      <c r="J366" s="106"/>
    </row>
    <row r="367" spans="1:10" x14ac:dyDescent="0.25">
      <c r="A367" s="433" t="s">
        <v>102</v>
      </c>
      <c r="B367" s="433"/>
      <c r="C367" s="433"/>
      <c r="D367" s="433"/>
      <c r="E367" s="433"/>
      <c r="F367" s="433"/>
      <c r="G367" s="433"/>
      <c r="H367" s="106"/>
      <c r="I367" s="106"/>
      <c r="J367" s="106"/>
    </row>
    <row r="368" spans="1:10" ht="30.6" customHeight="1" x14ac:dyDescent="0.25">
      <c r="A368" s="381" t="s">
        <v>60</v>
      </c>
      <c r="B368" s="381" t="s">
        <v>11</v>
      </c>
      <c r="C368" s="279" t="s">
        <v>50</v>
      </c>
      <c r="D368" s="279" t="s">
        <v>15</v>
      </c>
      <c r="E368" s="383" t="s">
        <v>51</v>
      </c>
      <c r="F368" s="384"/>
      <c r="G368" s="385"/>
      <c r="H368" s="106"/>
      <c r="I368" s="106"/>
      <c r="J368" s="106"/>
    </row>
    <row r="369" spans="1:10" ht="14.45" customHeight="1" x14ac:dyDescent="0.25">
      <c r="A369" s="382"/>
      <c r="B369" s="382"/>
      <c r="C369" s="325" t="s">
        <v>133</v>
      </c>
      <c r="D369" s="325" t="s">
        <v>226</v>
      </c>
      <c r="E369" s="325" t="s">
        <v>404</v>
      </c>
      <c r="F369" s="325" t="s">
        <v>605</v>
      </c>
      <c r="G369" s="170" t="s">
        <v>674</v>
      </c>
      <c r="H369" s="106"/>
      <c r="I369" s="106"/>
      <c r="J369" s="106"/>
    </row>
    <row r="370" spans="1:10" ht="25.15" customHeight="1" x14ac:dyDescent="0.25">
      <c r="A370" s="120" t="s">
        <v>61</v>
      </c>
      <c r="B370" s="279" t="s">
        <v>6</v>
      </c>
      <c r="C370" s="46">
        <v>0</v>
      </c>
      <c r="D370" s="46">
        <v>3878154</v>
      </c>
      <c r="E370" s="241">
        <v>0</v>
      </c>
      <c r="F370" s="46">
        <v>0</v>
      </c>
      <c r="G370" s="46">
        <v>0</v>
      </c>
      <c r="H370" s="106"/>
      <c r="I370" s="106"/>
      <c r="J370" s="106"/>
    </row>
    <row r="371" spans="1:10" x14ac:dyDescent="0.25">
      <c r="A371" s="167"/>
      <c r="B371" s="168"/>
      <c r="C371" s="264"/>
      <c r="D371" s="264"/>
      <c r="E371" s="264"/>
      <c r="F371" s="264"/>
      <c r="G371" s="264"/>
      <c r="H371" s="106"/>
      <c r="I371" s="106"/>
      <c r="J371" s="106"/>
    </row>
    <row r="372" spans="1:10" ht="24" customHeight="1" x14ac:dyDescent="0.25">
      <c r="A372" s="167" t="s">
        <v>57</v>
      </c>
      <c r="B372" s="432" t="s">
        <v>56</v>
      </c>
      <c r="C372" s="432"/>
      <c r="D372" s="432"/>
      <c r="E372" s="432"/>
      <c r="F372" s="432"/>
      <c r="G372" s="432"/>
      <c r="H372" s="106"/>
      <c r="I372" s="106"/>
      <c r="J372" s="106"/>
    </row>
    <row r="373" spans="1:10" ht="30" customHeight="1" x14ac:dyDescent="0.25">
      <c r="A373" s="167" t="s">
        <v>58</v>
      </c>
      <c r="B373" s="421" t="s">
        <v>104</v>
      </c>
      <c r="C373" s="421"/>
      <c r="D373" s="421"/>
      <c r="E373" s="264"/>
      <c r="F373" s="264"/>
      <c r="G373" s="264"/>
      <c r="H373" s="106"/>
      <c r="I373" s="106"/>
      <c r="J373" s="106"/>
    </row>
    <row r="374" spans="1:10" x14ac:dyDescent="0.25">
      <c r="A374" s="167" t="s">
        <v>44</v>
      </c>
      <c r="B374" s="398" t="s">
        <v>122</v>
      </c>
      <c r="C374" s="398"/>
      <c r="D374" s="398"/>
      <c r="E374" s="398"/>
      <c r="F374" s="398"/>
      <c r="G374" s="398"/>
      <c r="H374" s="106"/>
      <c r="I374" s="106"/>
      <c r="J374" s="106"/>
    </row>
    <row r="375" spans="1:10" ht="27.6" customHeight="1" x14ac:dyDescent="0.25">
      <c r="A375" s="167" t="s">
        <v>55</v>
      </c>
      <c r="B375" s="259" t="s">
        <v>115</v>
      </c>
      <c r="C375" s="264"/>
      <c r="D375" s="264"/>
      <c r="E375" s="264"/>
      <c r="F375" s="264"/>
      <c r="G375" s="264"/>
      <c r="H375" s="106"/>
      <c r="I375" s="106"/>
      <c r="J375" s="106"/>
    </row>
    <row r="376" spans="1:10" ht="25.5" x14ac:dyDescent="0.25">
      <c r="A376" s="183" t="s">
        <v>59</v>
      </c>
      <c r="B376" s="398" t="s">
        <v>269</v>
      </c>
      <c r="C376" s="398"/>
      <c r="D376" s="398"/>
      <c r="E376" s="398"/>
      <c r="F376" s="398"/>
      <c r="G376" s="398"/>
      <c r="H376" s="106"/>
      <c r="I376" s="106"/>
      <c r="J376" s="106"/>
    </row>
    <row r="377" spans="1:10" x14ac:dyDescent="0.25">
      <c r="A377" s="183"/>
      <c r="B377" s="258"/>
      <c r="C377" s="258"/>
      <c r="D377" s="258"/>
      <c r="E377" s="258"/>
      <c r="F377" s="258"/>
      <c r="G377" s="258"/>
      <c r="H377" s="106"/>
      <c r="I377" s="106"/>
      <c r="J377" s="106"/>
    </row>
    <row r="378" spans="1:10" ht="18" customHeight="1" x14ac:dyDescent="0.25">
      <c r="A378" s="380" t="s">
        <v>12</v>
      </c>
      <c r="B378" s="380"/>
      <c r="C378" s="380"/>
      <c r="D378" s="380"/>
      <c r="E378" s="380"/>
      <c r="F378" s="380"/>
      <c r="G378" s="380"/>
      <c r="H378" s="106"/>
      <c r="I378" s="106"/>
      <c r="J378" s="106"/>
    </row>
    <row r="379" spans="1:10" ht="18.600000000000001" customHeight="1" x14ac:dyDescent="0.25">
      <c r="A379" s="381" t="s">
        <v>12</v>
      </c>
      <c r="B379" s="381" t="s">
        <v>11</v>
      </c>
      <c r="C379" s="261" t="s">
        <v>50</v>
      </c>
      <c r="D379" s="261" t="s">
        <v>15</v>
      </c>
      <c r="E379" s="383" t="s">
        <v>51</v>
      </c>
      <c r="F379" s="384"/>
      <c r="G379" s="385"/>
      <c r="H379" s="106"/>
      <c r="I379" s="106"/>
      <c r="J379" s="106"/>
    </row>
    <row r="380" spans="1:10" x14ac:dyDescent="0.25">
      <c r="A380" s="382"/>
      <c r="B380" s="382"/>
      <c r="C380" s="325" t="s">
        <v>133</v>
      </c>
      <c r="D380" s="325" t="s">
        <v>226</v>
      </c>
      <c r="E380" s="325" t="s">
        <v>404</v>
      </c>
      <c r="F380" s="325" t="s">
        <v>605</v>
      </c>
      <c r="G380" s="170" t="s">
        <v>674</v>
      </c>
      <c r="H380" s="106"/>
      <c r="I380" s="106"/>
      <c r="J380" s="106"/>
    </row>
    <row r="381" spans="1:10" ht="25.5" x14ac:dyDescent="0.25">
      <c r="A381" s="20" t="s">
        <v>116</v>
      </c>
      <c r="B381" s="190" t="s">
        <v>94</v>
      </c>
      <c r="C381" s="49">
        <v>9</v>
      </c>
      <c r="D381" s="49"/>
      <c r="E381" s="49"/>
      <c r="F381" s="49"/>
      <c r="G381" s="49"/>
      <c r="H381" s="106"/>
      <c r="I381" s="106"/>
      <c r="J381" s="106"/>
    </row>
    <row r="382" spans="1:10" x14ac:dyDescent="0.25">
      <c r="A382" s="20" t="s">
        <v>397</v>
      </c>
      <c r="B382" s="190" t="s">
        <v>94</v>
      </c>
      <c r="C382" s="49"/>
      <c r="D382" s="49"/>
      <c r="E382" s="49"/>
      <c r="F382" s="49"/>
      <c r="G382" s="49"/>
      <c r="H382" s="106"/>
      <c r="I382" s="106"/>
      <c r="J382" s="106"/>
    </row>
    <row r="383" spans="1:10" ht="25.5" x14ac:dyDescent="0.25">
      <c r="A383" s="20" t="s">
        <v>418</v>
      </c>
      <c r="B383" s="190" t="s">
        <v>94</v>
      </c>
      <c r="C383" s="49">
        <v>7</v>
      </c>
      <c r="D383" s="49"/>
      <c r="E383" s="49"/>
      <c r="F383" s="49"/>
      <c r="G383" s="49"/>
      <c r="H383" s="106"/>
      <c r="I383" s="106"/>
      <c r="J383" s="106"/>
    </row>
    <row r="384" spans="1:10" x14ac:dyDescent="0.25">
      <c r="A384" s="20" t="s">
        <v>415</v>
      </c>
      <c r="B384" s="190" t="s">
        <v>94</v>
      </c>
      <c r="C384" s="49"/>
      <c r="D384" s="49"/>
      <c r="E384" s="49"/>
      <c r="F384" s="49"/>
      <c r="G384" s="49"/>
    </row>
    <row r="385" spans="1:10" x14ac:dyDescent="0.25">
      <c r="A385" s="48" t="s">
        <v>414</v>
      </c>
      <c r="B385" s="49" t="s">
        <v>413</v>
      </c>
      <c r="C385" s="166">
        <v>4152.3</v>
      </c>
      <c r="D385" s="166"/>
      <c r="E385" s="240"/>
      <c r="F385" s="240"/>
      <c r="G385" s="240"/>
    </row>
    <row r="386" spans="1:10" x14ac:dyDescent="0.25">
      <c r="A386" s="431" t="s">
        <v>48</v>
      </c>
      <c r="B386" s="431"/>
      <c r="C386" s="431"/>
      <c r="D386" s="431"/>
      <c r="E386" s="431"/>
      <c r="F386" s="431"/>
      <c r="G386" s="431"/>
    </row>
    <row r="387" spans="1:10" ht="29.25" customHeight="1" x14ac:dyDescent="0.25">
      <c r="A387" s="381" t="s">
        <v>49</v>
      </c>
      <c r="B387" s="381" t="s">
        <v>11</v>
      </c>
      <c r="C387" s="261" t="s">
        <v>50</v>
      </c>
      <c r="D387" s="326" t="s">
        <v>15</v>
      </c>
      <c r="E387" s="383" t="s">
        <v>51</v>
      </c>
      <c r="F387" s="384"/>
      <c r="G387" s="385"/>
    </row>
    <row r="388" spans="1:10" x14ac:dyDescent="0.25">
      <c r="A388" s="382"/>
      <c r="B388" s="382"/>
      <c r="C388" s="325" t="s">
        <v>133</v>
      </c>
      <c r="D388" s="325" t="s">
        <v>226</v>
      </c>
      <c r="E388" s="325" t="s">
        <v>404</v>
      </c>
      <c r="F388" s="325" t="s">
        <v>605</v>
      </c>
      <c r="G388" s="170" t="s">
        <v>674</v>
      </c>
    </row>
    <row r="389" spans="1:10" ht="15" customHeight="1" x14ac:dyDescent="0.25">
      <c r="A389" s="120" t="s">
        <v>53</v>
      </c>
      <c r="B389" s="261" t="s">
        <v>52</v>
      </c>
      <c r="C389" s="46">
        <v>2904562</v>
      </c>
      <c r="D389" s="46"/>
      <c r="E389" s="46"/>
      <c r="F389" s="46"/>
      <c r="G389" s="46"/>
    </row>
    <row r="391" spans="1:10" ht="24" customHeight="1" x14ac:dyDescent="0.25">
      <c r="A391" s="167" t="s">
        <v>57</v>
      </c>
      <c r="B391" s="432" t="s">
        <v>653</v>
      </c>
      <c r="C391" s="432"/>
      <c r="D391" s="432"/>
      <c r="E391" s="432"/>
      <c r="F391" s="432"/>
      <c r="G391" s="432"/>
      <c r="H391" s="106"/>
      <c r="I391" s="106"/>
      <c r="J391" s="106"/>
    </row>
    <row r="392" spans="1:10" ht="30" customHeight="1" x14ac:dyDescent="0.25">
      <c r="A392" s="167" t="s">
        <v>58</v>
      </c>
      <c r="B392" s="421" t="s">
        <v>104</v>
      </c>
      <c r="C392" s="421"/>
      <c r="D392" s="421"/>
      <c r="E392" s="280"/>
      <c r="F392" s="280"/>
      <c r="G392" s="280"/>
      <c r="H392" s="106"/>
      <c r="I392" s="106"/>
      <c r="J392" s="106"/>
    </row>
    <row r="393" spans="1:10" x14ac:dyDescent="0.25">
      <c r="A393" s="167" t="s">
        <v>44</v>
      </c>
      <c r="B393" s="398" t="s">
        <v>122</v>
      </c>
      <c r="C393" s="398"/>
      <c r="D393" s="398"/>
      <c r="E393" s="398"/>
      <c r="F393" s="398"/>
      <c r="G393" s="398"/>
      <c r="H393" s="106"/>
      <c r="I393" s="106"/>
      <c r="J393" s="106"/>
    </row>
    <row r="394" spans="1:10" ht="27.6" customHeight="1" x14ac:dyDescent="0.25">
      <c r="A394" s="167" t="s">
        <v>55</v>
      </c>
      <c r="B394" s="273" t="s">
        <v>115</v>
      </c>
      <c r="C394" s="280"/>
      <c r="D394" s="280"/>
      <c r="E394" s="280"/>
      <c r="F394" s="280"/>
      <c r="G394" s="280"/>
      <c r="H394" s="106"/>
      <c r="I394" s="106"/>
      <c r="J394" s="106"/>
    </row>
    <row r="395" spans="1:10" ht="25.5" x14ac:dyDescent="0.25">
      <c r="A395" s="183" t="s">
        <v>59</v>
      </c>
      <c r="B395" s="398" t="s">
        <v>269</v>
      </c>
      <c r="C395" s="398"/>
      <c r="D395" s="398"/>
      <c r="E395" s="398"/>
      <c r="F395" s="398"/>
      <c r="G395" s="398"/>
      <c r="H395" s="106"/>
      <c r="I395" s="106"/>
      <c r="J395" s="106"/>
    </row>
    <row r="396" spans="1:10" x14ac:dyDescent="0.25">
      <c r="A396" s="183"/>
      <c r="B396" s="272"/>
      <c r="C396" s="272"/>
      <c r="D396" s="272"/>
      <c r="E396" s="272"/>
      <c r="F396" s="272"/>
      <c r="G396" s="272"/>
      <c r="H396" s="106"/>
      <c r="I396" s="106"/>
      <c r="J396" s="106"/>
    </row>
    <row r="397" spans="1:10" ht="18" customHeight="1" x14ac:dyDescent="0.25">
      <c r="A397" s="380" t="s">
        <v>12</v>
      </c>
      <c r="B397" s="380"/>
      <c r="C397" s="380"/>
      <c r="D397" s="380"/>
      <c r="E397" s="380"/>
      <c r="F397" s="380"/>
      <c r="G397" s="380"/>
      <c r="H397" s="106"/>
      <c r="I397" s="106"/>
      <c r="J397" s="106"/>
    </row>
    <row r="398" spans="1:10" ht="18.600000000000001" customHeight="1" x14ac:dyDescent="0.25">
      <c r="A398" s="381" t="s">
        <v>12</v>
      </c>
      <c r="B398" s="381" t="s">
        <v>11</v>
      </c>
      <c r="C398" s="279" t="s">
        <v>50</v>
      </c>
      <c r="D398" s="279" t="s">
        <v>15</v>
      </c>
      <c r="E398" s="383" t="s">
        <v>51</v>
      </c>
      <c r="F398" s="384"/>
      <c r="G398" s="385"/>
      <c r="H398" s="106"/>
      <c r="I398" s="106"/>
      <c r="J398" s="106"/>
    </row>
    <row r="399" spans="1:10" x14ac:dyDescent="0.25">
      <c r="A399" s="382"/>
      <c r="B399" s="382"/>
      <c r="C399" s="325" t="s">
        <v>133</v>
      </c>
      <c r="D399" s="325" t="s">
        <v>226</v>
      </c>
      <c r="E399" s="325" t="s">
        <v>404</v>
      </c>
      <c r="F399" s="325" t="s">
        <v>605</v>
      </c>
      <c r="G399" s="170" t="s">
        <v>674</v>
      </c>
      <c r="H399" s="106"/>
      <c r="I399" s="106"/>
      <c r="J399" s="106"/>
    </row>
    <row r="400" spans="1:10" ht="25.5" x14ac:dyDescent="0.25">
      <c r="A400" s="20" t="s">
        <v>116</v>
      </c>
      <c r="B400" s="190" t="s">
        <v>768</v>
      </c>
      <c r="C400" s="49"/>
      <c r="D400" s="47">
        <v>3</v>
      </c>
      <c r="E400" s="47">
        <v>1</v>
      </c>
      <c r="F400" s="240"/>
      <c r="G400" s="240"/>
      <c r="H400" s="106"/>
      <c r="I400" s="106"/>
      <c r="J400" s="106"/>
    </row>
    <row r="401" spans="1:10" x14ac:dyDescent="0.25">
      <c r="A401" s="20" t="s">
        <v>397</v>
      </c>
      <c r="B401" s="190" t="s">
        <v>768</v>
      </c>
      <c r="C401" s="49"/>
      <c r="D401" s="47">
        <v>2</v>
      </c>
      <c r="E401" s="47"/>
      <c r="F401" s="240"/>
      <c r="G401" s="240"/>
      <c r="H401" s="106"/>
      <c r="I401" s="106"/>
      <c r="J401" s="106"/>
    </row>
    <row r="402" spans="1:10" ht="25.5" x14ac:dyDescent="0.25">
      <c r="A402" s="20" t="s">
        <v>418</v>
      </c>
      <c r="B402" s="190" t="s">
        <v>768</v>
      </c>
      <c r="C402" s="49"/>
      <c r="D402" s="47">
        <v>17</v>
      </c>
      <c r="E402" s="47">
        <v>26</v>
      </c>
      <c r="F402" s="240">
        <v>14</v>
      </c>
      <c r="G402" s="240">
        <v>9</v>
      </c>
      <c r="H402" s="106"/>
      <c r="I402" s="106"/>
      <c r="J402" s="106"/>
    </row>
    <row r="403" spans="1:10" ht="25.5" x14ac:dyDescent="0.25">
      <c r="A403" s="20" t="s">
        <v>767</v>
      </c>
      <c r="B403" s="190" t="s">
        <v>413</v>
      </c>
      <c r="C403" s="49"/>
      <c r="D403" s="166">
        <v>32</v>
      </c>
      <c r="E403" s="47"/>
      <c r="F403" s="240"/>
      <c r="G403" s="240"/>
      <c r="H403" s="106"/>
      <c r="I403" s="106"/>
      <c r="J403" s="106"/>
    </row>
    <row r="404" spans="1:10" x14ac:dyDescent="0.25">
      <c r="A404" s="48" t="s">
        <v>415</v>
      </c>
      <c r="B404" s="49" t="s">
        <v>94</v>
      </c>
      <c r="C404" s="49"/>
      <c r="D404" s="47">
        <v>6</v>
      </c>
      <c r="E404" s="47">
        <v>6</v>
      </c>
      <c r="F404" s="240"/>
      <c r="G404" s="240"/>
      <c r="H404" s="106"/>
      <c r="I404" s="106"/>
      <c r="J404" s="106"/>
    </row>
    <row r="405" spans="1:10" x14ac:dyDescent="0.25">
      <c r="A405" s="48" t="s">
        <v>414</v>
      </c>
      <c r="B405" s="49" t="s">
        <v>413</v>
      </c>
      <c r="C405" s="49"/>
      <c r="D405" s="166">
        <v>4152.3</v>
      </c>
      <c r="E405" s="166">
        <v>4152.3</v>
      </c>
      <c r="F405" s="247">
        <v>4152.3</v>
      </c>
      <c r="G405" s="247">
        <v>4152.3</v>
      </c>
      <c r="H405" s="106"/>
      <c r="I405" s="106"/>
      <c r="J405" s="106"/>
    </row>
    <row r="406" spans="1:10" x14ac:dyDescent="0.25">
      <c r="A406" s="103"/>
      <c r="B406" s="256"/>
      <c r="C406" s="256"/>
      <c r="D406" s="256"/>
      <c r="E406" s="256"/>
      <c r="F406" s="256"/>
      <c r="G406" s="256"/>
      <c r="H406" s="106"/>
      <c r="I406" s="106"/>
      <c r="J406" s="106"/>
    </row>
    <row r="407" spans="1:10" x14ac:dyDescent="0.25">
      <c r="A407" s="431" t="s">
        <v>48</v>
      </c>
      <c r="B407" s="431"/>
      <c r="C407" s="431"/>
      <c r="D407" s="431"/>
      <c r="E407" s="431"/>
      <c r="F407" s="431"/>
      <c r="G407" s="431"/>
    </row>
    <row r="408" spans="1:10" x14ac:dyDescent="0.25">
      <c r="A408" s="381" t="s">
        <v>49</v>
      </c>
      <c r="B408" s="381" t="s">
        <v>11</v>
      </c>
      <c r="C408" s="279" t="s">
        <v>50</v>
      </c>
      <c r="D408" s="279" t="s">
        <v>15</v>
      </c>
      <c r="E408" s="383" t="s">
        <v>51</v>
      </c>
      <c r="F408" s="384"/>
      <c r="G408" s="385"/>
    </row>
    <row r="409" spans="1:10" x14ac:dyDescent="0.25">
      <c r="A409" s="382"/>
      <c r="B409" s="382"/>
      <c r="C409" s="325" t="s">
        <v>133</v>
      </c>
      <c r="D409" s="325" t="s">
        <v>226</v>
      </c>
      <c r="E409" s="325" t="s">
        <v>404</v>
      </c>
      <c r="F409" s="325" t="s">
        <v>605</v>
      </c>
      <c r="G409" s="170" t="s">
        <v>674</v>
      </c>
    </row>
    <row r="410" spans="1:10" ht="15" customHeight="1" x14ac:dyDescent="0.25">
      <c r="A410" s="120" t="s">
        <v>53</v>
      </c>
      <c r="B410" s="279" t="s">
        <v>52</v>
      </c>
      <c r="C410" s="46"/>
      <c r="D410" s="46">
        <f>1908542+35000-228941</f>
        <v>1714601</v>
      </c>
      <c r="E410" s="46">
        <v>5848394.0879999995</v>
      </c>
      <c r="F410" s="46">
        <v>3359026.35</v>
      </c>
      <c r="G410" s="241">
        <v>3806982.8849999998</v>
      </c>
    </row>
  </sheetData>
  <mergeCells count="130">
    <mergeCell ref="B18:G18"/>
    <mergeCell ref="F2:G2"/>
    <mergeCell ref="F3:G3"/>
    <mergeCell ref="F4:G4"/>
    <mergeCell ref="F5:G5"/>
    <mergeCell ref="A6:G6"/>
    <mergeCell ref="A7:G7"/>
    <mergeCell ref="B8:E8"/>
    <mergeCell ref="B10:G10"/>
    <mergeCell ref="B11:E11"/>
    <mergeCell ref="B12:G12"/>
    <mergeCell ref="B15:G15"/>
    <mergeCell ref="A36:A37"/>
    <mergeCell ref="B36:B37"/>
    <mergeCell ref="E36:G36"/>
    <mergeCell ref="B19:G19"/>
    <mergeCell ref="B20:G20"/>
    <mergeCell ref="A21:G21"/>
    <mergeCell ref="A22:A23"/>
    <mergeCell ref="B22:B23"/>
    <mergeCell ref="E22:G22"/>
    <mergeCell ref="B30:D30"/>
    <mergeCell ref="B31:D31"/>
    <mergeCell ref="B32:G32"/>
    <mergeCell ref="B34:G34"/>
    <mergeCell ref="A35:G35"/>
    <mergeCell ref="B202:B203"/>
    <mergeCell ref="E202:G202"/>
    <mergeCell ref="A124:G124"/>
    <mergeCell ref="A125:A126"/>
    <mergeCell ref="B125:B126"/>
    <mergeCell ref="E125:G125"/>
    <mergeCell ref="B167:D167"/>
    <mergeCell ref="B168:D168"/>
    <mergeCell ref="B169:G169"/>
    <mergeCell ref="B171:G171"/>
    <mergeCell ref="A173:A174"/>
    <mergeCell ref="B173:B174"/>
    <mergeCell ref="E173:G173"/>
    <mergeCell ref="B129:D129"/>
    <mergeCell ref="B130:D130"/>
    <mergeCell ref="B131:G131"/>
    <mergeCell ref="B133:G133"/>
    <mergeCell ref="A163:A164"/>
    <mergeCell ref="B163:B164"/>
    <mergeCell ref="E163:G163"/>
    <mergeCell ref="B192:B193"/>
    <mergeCell ref="A192:A193"/>
    <mergeCell ref="B373:D373"/>
    <mergeCell ref="B235:G235"/>
    <mergeCell ref="B237:G237"/>
    <mergeCell ref="A238:G238"/>
    <mergeCell ref="A239:A240"/>
    <mergeCell ref="B239:B240"/>
    <mergeCell ref="E239:G239"/>
    <mergeCell ref="A328:G328"/>
    <mergeCell ref="A329:A330"/>
    <mergeCell ref="B329:B330"/>
    <mergeCell ref="E329:G329"/>
    <mergeCell ref="B372:G372"/>
    <mergeCell ref="B335:G335"/>
    <mergeCell ref="B337:G337"/>
    <mergeCell ref="A338:G338"/>
    <mergeCell ref="A339:A340"/>
    <mergeCell ref="B339:B340"/>
    <mergeCell ref="E339:G339"/>
    <mergeCell ref="A367:G367"/>
    <mergeCell ref="A368:A369"/>
    <mergeCell ref="B368:B369"/>
    <mergeCell ref="E368:G368"/>
    <mergeCell ref="B333:G333"/>
    <mergeCell ref="B334:D334"/>
    <mergeCell ref="A386:G386"/>
    <mergeCell ref="A387:A388"/>
    <mergeCell ref="B387:B388"/>
    <mergeCell ref="E387:G387"/>
    <mergeCell ref="B374:G374"/>
    <mergeCell ref="B376:G376"/>
    <mergeCell ref="A378:G378"/>
    <mergeCell ref="A379:A380"/>
    <mergeCell ref="B379:B380"/>
    <mergeCell ref="E379:G379"/>
    <mergeCell ref="B233:G233"/>
    <mergeCell ref="B186:D186"/>
    <mergeCell ref="A134:G134"/>
    <mergeCell ref="A135:A136"/>
    <mergeCell ref="B135:B136"/>
    <mergeCell ref="E135:G135"/>
    <mergeCell ref="A162:G162"/>
    <mergeCell ref="A182:A183"/>
    <mergeCell ref="B182:B183"/>
    <mergeCell ref="E182:G182"/>
    <mergeCell ref="A181:G181"/>
    <mergeCell ref="F205:G205"/>
    <mergeCell ref="F206:G206"/>
    <mergeCell ref="F207:G207"/>
    <mergeCell ref="F208:G208"/>
    <mergeCell ref="A209:G209"/>
    <mergeCell ref="B211:E211"/>
    <mergeCell ref="B213:G213"/>
    <mergeCell ref="B214:D214"/>
    <mergeCell ref="B187:D187"/>
    <mergeCell ref="B188:G188"/>
    <mergeCell ref="B190:G190"/>
    <mergeCell ref="A201:G201"/>
    <mergeCell ref="A202:A203"/>
    <mergeCell ref="B215:G215"/>
    <mergeCell ref="A398:A399"/>
    <mergeCell ref="B398:B399"/>
    <mergeCell ref="E398:G398"/>
    <mergeCell ref="A407:G407"/>
    <mergeCell ref="A408:A409"/>
    <mergeCell ref="B408:B409"/>
    <mergeCell ref="E408:G408"/>
    <mergeCell ref="B391:G391"/>
    <mergeCell ref="B392:D392"/>
    <mergeCell ref="B393:G393"/>
    <mergeCell ref="B395:G395"/>
    <mergeCell ref="A397:G397"/>
    <mergeCell ref="B234:D234"/>
    <mergeCell ref="B217:G217"/>
    <mergeCell ref="B218:G218"/>
    <mergeCell ref="B219:C219"/>
    <mergeCell ref="B221:G221"/>
    <mergeCell ref="B222:G222"/>
    <mergeCell ref="B223:G223"/>
    <mergeCell ref="A224:G224"/>
    <mergeCell ref="A225:A226"/>
    <mergeCell ref="B225:B226"/>
    <mergeCell ref="E225:G225"/>
  </mergeCells>
  <printOptions horizontalCentered="1"/>
  <pageMargins left="0.19685039370078741" right="0.70866141732283472" top="0.74803149606299213" bottom="0.19685039370078741" header="0.31496062992125984" footer="0.31496062992125984"/>
  <pageSetup paperSize="9" scale="80" orientation="landscape" r:id="rId1"/>
  <rowBreaks count="5" manualBreakCount="5">
    <brk id="20" max="6" man="1"/>
    <brk id="80" max="6" man="1"/>
    <brk id="123" max="6" man="1"/>
    <brk id="204" max="6" man="1"/>
    <brk id="319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5"/>
  <sheetViews>
    <sheetView view="pageBreakPreview" topLeftCell="A6" zoomScale="85" zoomScaleNormal="100" zoomScaleSheetLayoutView="85" workbookViewId="0">
      <selection activeCell="B51" sqref="B51:G51"/>
    </sheetView>
  </sheetViews>
  <sheetFormatPr defaultColWidth="8.85546875" defaultRowHeight="15" x14ac:dyDescent="0.25"/>
  <cols>
    <col min="1" max="1" width="43" style="226" customWidth="1"/>
    <col min="2" max="2" width="19.28515625" style="227" customWidth="1"/>
    <col min="3" max="3" width="13.42578125" style="227" customWidth="1"/>
    <col min="4" max="4" width="18.140625" style="227" customWidth="1"/>
    <col min="5" max="5" width="12.7109375" style="227" customWidth="1"/>
    <col min="6" max="6" width="11.85546875" style="227" customWidth="1"/>
    <col min="7" max="7" width="19.42578125" style="227" customWidth="1"/>
    <col min="8" max="16384" width="8.85546875" style="226"/>
  </cols>
  <sheetData>
    <row r="1" spans="1:7" ht="93" hidden="1" customHeight="1" x14ac:dyDescent="0.25">
      <c r="F1" s="436" t="s">
        <v>235</v>
      </c>
      <c r="G1" s="436"/>
    </row>
    <row r="2" spans="1:7" s="2" customFormat="1" ht="63.75" customHeight="1" x14ac:dyDescent="0.25">
      <c r="A2" s="5"/>
      <c r="B2" s="5"/>
      <c r="C2" s="5"/>
      <c r="D2" s="5"/>
      <c r="E2" s="5"/>
      <c r="F2" s="425" t="s">
        <v>586</v>
      </c>
      <c r="G2" s="425"/>
    </row>
    <row r="3" spans="1:7" s="2" customFormat="1" ht="66" customHeight="1" x14ac:dyDescent="0.25">
      <c r="A3" s="5"/>
      <c r="B3" s="5"/>
      <c r="C3" s="5"/>
      <c r="D3" s="5"/>
      <c r="E3" s="5"/>
      <c r="F3" s="467" t="s">
        <v>589</v>
      </c>
      <c r="G3" s="467"/>
    </row>
    <row r="4" spans="1:7" s="2" customFormat="1" ht="138.75" hidden="1" customHeight="1" x14ac:dyDescent="0.25">
      <c r="A4" s="5"/>
      <c r="B4" s="5"/>
      <c r="C4" s="5"/>
      <c r="D4" s="5"/>
      <c r="E4" s="5"/>
      <c r="F4" s="425" t="s">
        <v>326</v>
      </c>
      <c r="G4" s="425"/>
    </row>
    <row r="5" spans="1:7" ht="26.45" customHeight="1" x14ac:dyDescent="0.25">
      <c r="A5" s="399" t="s">
        <v>233</v>
      </c>
      <c r="B5" s="399"/>
      <c r="C5" s="399"/>
      <c r="D5" s="399"/>
      <c r="E5" s="399"/>
      <c r="F5" s="399"/>
      <c r="G5" s="399"/>
    </row>
    <row r="6" spans="1:7" x14ac:dyDescent="0.25">
      <c r="A6" s="404" t="s">
        <v>464</v>
      </c>
      <c r="B6" s="404"/>
      <c r="C6" s="404"/>
      <c r="D6" s="404"/>
      <c r="E6" s="404"/>
      <c r="F6" s="404"/>
      <c r="G6" s="404"/>
    </row>
    <row r="7" spans="1:7" x14ac:dyDescent="0.25">
      <c r="A7" s="209"/>
      <c r="B7" s="209"/>
      <c r="C7" s="209"/>
      <c r="D7" s="209"/>
      <c r="E7" s="209"/>
      <c r="F7" s="209"/>
      <c r="G7" s="209"/>
    </row>
    <row r="8" spans="1:7" ht="32.25" customHeight="1" x14ac:dyDescent="0.25">
      <c r="A8" s="15" t="s">
        <v>34</v>
      </c>
      <c r="B8" s="447" t="s">
        <v>562</v>
      </c>
      <c r="C8" s="447"/>
      <c r="D8" s="447"/>
      <c r="E8" s="447"/>
      <c r="F8" s="447"/>
      <c r="G8" s="447"/>
    </row>
    <row r="9" spans="1:7" ht="25.5" customHeight="1" x14ac:dyDescent="0.25">
      <c r="A9" s="214" t="s">
        <v>33</v>
      </c>
      <c r="B9" s="208" t="s">
        <v>339</v>
      </c>
      <c r="C9" s="214"/>
      <c r="D9" s="214"/>
      <c r="E9" s="214"/>
      <c r="F9" s="214"/>
      <c r="G9" s="214"/>
    </row>
    <row r="10" spans="1:7" ht="131.25" customHeight="1" x14ac:dyDescent="0.25">
      <c r="A10" s="15" t="s">
        <v>32</v>
      </c>
      <c r="B10" s="468" t="s">
        <v>563</v>
      </c>
      <c r="C10" s="468"/>
      <c r="D10" s="468"/>
      <c r="E10" s="468"/>
      <c r="F10" s="468"/>
      <c r="G10" s="468"/>
    </row>
    <row r="11" spans="1:7" ht="15" customHeight="1" x14ac:dyDescent="0.25">
      <c r="A11" s="214" t="s">
        <v>22</v>
      </c>
      <c r="B11" s="208"/>
      <c r="C11" s="214"/>
      <c r="D11" s="214"/>
      <c r="E11" s="214"/>
      <c r="F11" s="214"/>
      <c r="G11" s="214"/>
    </row>
    <row r="12" spans="1:7" ht="21" customHeight="1" x14ac:dyDescent="0.25">
      <c r="A12" s="208" t="s">
        <v>103</v>
      </c>
      <c r="B12" s="386" t="s">
        <v>100</v>
      </c>
      <c r="C12" s="386"/>
      <c r="D12" s="386"/>
      <c r="E12" s="386"/>
      <c r="F12" s="214"/>
      <c r="G12" s="214"/>
    </row>
    <row r="13" spans="1:7" ht="20.25" customHeight="1" x14ac:dyDescent="0.25">
      <c r="A13" s="208" t="s">
        <v>37</v>
      </c>
      <c r="B13" s="469" t="s">
        <v>564</v>
      </c>
      <c r="C13" s="469"/>
      <c r="D13" s="469"/>
      <c r="E13" s="469"/>
      <c r="F13" s="469"/>
      <c r="G13" s="469"/>
    </row>
    <row r="14" spans="1:7" x14ac:dyDescent="0.25">
      <c r="A14" s="208" t="s">
        <v>14</v>
      </c>
      <c r="B14" s="208" t="s">
        <v>3</v>
      </c>
      <c r="C14" s="214"/>
      <c r="D14" s="214"/>
      <c r="E14" s="214"/>
      <c r="F14" s="214"/>
      <c r="G14" s="214"/>
    </row>
    <row r="15" spans="1:7" ht="18" customHeight="1" x14ac:dyDescent="0.25">
      <c r="A15" s="208" t="s">
        <v>20</v>
      </c>
      <c r="B15" s="208" t="s">
        <v>114</v>
      </c>
      <c r="C15" s="214"/>
      <c r="D15" s="214"/>
      <c r="E15" s="214"/>
      <c r="F15" s="214"/>
      <c r="G15" s="214"/>
    </row>
    <row r="16" spans="1:7" ht="18.600000000000001" customHeight="1" x14ac:dyDescent="0.25">
      <c r="A16" s="214" t="s">
        <v>4</v>
      </c>
      <c r="B16" s="388" t="s">
        <v>565</v>
      </c>
      <c r="C16" s="388"/>
      <c r="D16" s="388"/>
      <c r="E16" s="388"/>
      <c r="F16" s="388"/>
      <c r="G16" s="388"/>
    </row>
    <row r="17" spans="1:7" ht="32.25" customHeight="1" x14ac:dyDescent="0.25">
      <c r="A17" s="215" t="s">
        <v>107</v>
      </c>
      <c r="B17" s="468" t="s">
        <v>566</v>
      </c>
      <c r="C17" s="468"/>
      <c r="D17" s="468"/>
      <c r="E17" s="468"/>
      <c r="F17" s="468"/>
      <c r="G17" s="468"/>
    </row>
    <row r="18" spans="1:7" ht="30" customHeight="1" x14ac:dyDescent="0.25">
      <c r="A18" s="215" t="s">
        <v>13</v>
      </c>
      <c r="B18" s="388" t="s">
        <v>567</v>
      </c>
      <c r="C18" s="388"/>
      <c r="D18" s="388"/>
      <c r="E18" s="388"/>
      <c r="F18" s="388"/>
      <c r="G18" s="388"/>
    </row>
    <row r="19" spans="1:7" ht="13.9" customHeight="1" x14ac:dyDescent="0.25">
      <c r="A19" s="215"/>
      <c r="B19" s="207"/>
      <c r="C19" s="207"/>
      <c r="D19" s="207"/>
      <c r="E19" s="207"/>
      <c r="F19" s="207"/>
      <c r="G19" s="207"/>
    </row>
    <row r="20" spans="1:7" ht="21" customHeight="1" x14ac:dyDescent="0.25">
      <c r="A20" s="414" t="s">
        <v>21</v>
      </c>
      <c r="B20" s="414"/>
      <c r="C20" s="414"/>
      <c r="D20" s="414"/>
      <c r="E20" s="414"/>
      <c r="F20" s="414"/>
      <c r="G20" s="414"/>
    </row>
    <row r="21" spans="1:7" ht="28.15" customHeight="1" x14ac:dyDescent="0.25">
      <c r="A21" s="410" t="s">
        <v>95</v>
      </c>
      <c r="B21" s="391" t="s">
        <v>5</v>
      </c>
      <c r="C21" s="210" t="s">
        <v>26</v>
      </c>
      <c r="D21" s="213" t="s">
        <v>27</v>
      </c>
      <c r="E21" s="412" t="s">
        <v>28</v>
      </c>
      <c r="F21" s="412"/>
      <c r="G21" s="412"/>
    </row>
    <row r="22" spans="1:7" ht="18" customHeight="1" x14ac:dyDescent="0.25">
      <c r="A22" s="392"/>
      <c r="B22" s="392"/>
      <c r="C22" s="210" t="s">
        <v>17</v>
      </c>
      <c r="D22" s="210" t="s">
        <v>119</v>
      </c>
      <c r="E22" s="210" t="s">
        <v>127</v>
      </c>
      <c r="F22" s="210" t="s">
        <v>222</v>
      </c>
      <c r="G22" s="210" t="s">
        <v>403</v>
      </c>
    </row>
    <row r="23" spans="1:7" ht="33" hidden="1" customHeight="1" x14ac:dyDescent="0.25">
      <c r="A23" s="25" t="s">
        <v>568</v>
      </c>
      <c r="B23" s="26" t="s">
        <v>316</v>
      </c>
      <c r="C23" s="4"/>
      <c r="D23" s="4"/>
      <c r="E23" s="4">
        <v>67</v>
      </c>
      <c r="F23" s="4"/>
      <c r="G23" s="4"/>
    </row>
    <row r="24" spans="1:7" ht="23.45" hidden="1" customHeight="1" x14ac:dyDescent="0.25">
      <c r="A24" s="25" t="s">
        <v>400</v>
      </c>
      <c r="B24" s="26" t="s">
        <v>316</v>
      </c>
      <c r="C24" s="4"/>
      <c r="D24" s="4"/>
      <c r="E24" s="4">
        <v>5</v>
      </c>
      <c r="F24" s="4"/>
      <c r="G24" s="4"/>
    </row>
    <row r="25" spans="1:7" hidden="1" x14ac:dyDescent="0.25">
      <c r="A25" s="25" t="s">
        <v>569</v>
      </c>
      <c r="B25" s="26" t="s">
        <v>316</v>
      </c>
      <c r="C25" s="4"/>
      <c r="D25" s="4"/>
      <c r="E25" s="4">
        <v>2</v>
      </c>
      <c r="F25" s="4"/>
      <c r="G25" s="4"/>
    </row>
    <row r="26" spans="1:7" hidden="1" x14ac:dyDescent="0.25">
      <c r="A26" s="25" t="s">
        <v>570</v>
      </c>
      <c r="B26" s="26" t="s">
        <v>316</v>
      </c>
      <c r="C26" s="4"/>
      <c r="D26" s="4"/>
      <c r="E26" s="4"/>
      <c r="F26" s="4"/>
      <c r="G26" s="4"/>
    </row>
    <row r="27" spans="1:7" hidden="1" x14ac:dyDescent="0.25">
      <c r="A27" s="25" t="s">
        <v>571</v>
      </c>
      <c r="B27" s="26" t="s">
        <v>316</v>
      </c>
      <c r="C27" s="4"/>
      <c r="D27" s="4"/>
      <c r="E27" s="4"/>
      <c r="F27" s="4"/>
      <c r="G27" s="4"/>
    </row>
    <row r="28" spans="1:7" x14ac:dyDescent="0.25">
      <c r="A28" s="25" t="s">
        <v>572</v>
      </c>
      <c r="B28" s="26" t="s">
        <v>316</v>
      </c>
      <c r="C28" s="4"/>
      <c r="D28" s="4"/>
      <c r="E28" s="4">
        <v>17</v>
      </c>
      <c r="F28" s="4"/>
      <c r="G28" s="4"/>
    </row>
    <row r="29" spans="1:7" x14ac:dyDescent="0.25">
      <c r="A29" s="404" t="s">
        <v>23</v>
      </c>
      <c r="B29" s="404"/>
      <c r="C29" s="404"/>
      <c r="D29" s="404"/>
      <c r="E29" s="404"/>
      <c r="F29" s="404"/>
      <c r="G29" s="404"/>
    </row>
    <row r="30" spans="1:7" ht="29.45" customHeight="1" x14ac:dyDescent="0.25">
      <c r="A30" s="410" t="s">
        <v>24</v>
      </c>
      <c r="B30" s="391" t="s">
        <v>5</v>
      </c>
      <c r="C30" s="210" t="s">
        <v>26</v>
      </c>
      <c r="D30" s="213" t="s">
        <v>27</v>
      </c>
      <c r="E30" s="412" t="s">
        <v>28</v>
      </c>
      <c r="F30" s="412"/>
      <c r="G30" s="412"/>
    </row>
    <row r="31" spans="1:7" ht="21" customHeight="1" x14ac:dyDescent="0.25">
      <c r="A31" s="411"/>
      <c r="B31" s="392"/>
      <c r="C31" s="210" t="s">
        <v>17</v>
      </c>
      <c r="D31" s="210" t="s">
        <v>119</v>
      </c>
      <c r="E31" s="210" t="s">
        <v>127</v>
      </c>
      <c r="F31" s="210" t="s">
        <v>222</v>
      </c>
      <c r="G31" s="210" t="s">
        <v>403</v>
      </c>
    </row>
    <row r="32" spans="1:7" ht="32.450000000000003" customHeight="1" x14ac:dyDescent="0.25">
      <c r="A32" s="11" t="s">
        <v>29</v>
      </c>
      <c r="B32" s="210" t="s">
        <v>6</v>
      </c>
      <c r="C32" s="9"/>
      <c r="D32" s="9"/>
      <c r="E32" s="9">
        <v>394071</v>
      </c>
      <c r="F32" s="9"/>
      <c r="G32" s="9"/>
    </row>
    <row r="33" spans="1:15" hidden="1" x14ac:dyDescent="0.25">
      <c r="A33" s="16"/>
      <c r="B33" s="38"/>
      <c r="C33" s="212"/>
      <c r="D33" s="212"/>
      <c r="E33" s="212"/>
      <c r="F33" s="470" t="s">
        <v>407</v>
      </c>
      <c r="G33" s="470"/>
    </row>
    <row r="34" spans="1:15" ht="82.5" hidden="1" customHeight="1" x14ac:dyDescent="0.25">
      <c r="A34" s="16"/>
      <c r="B34" s="38"/>
      <c r="C34" s="212"/>
      <c r="D34" s="212"/>
      <c r="E34" s="212"/>
      <c r="F34" s="471" t="s">
        <v>239</v>
      </c>
      <c r="G34" s="471"/>
    </row>
    <row r="35" spans="1:15" s="211" customFormat="1" ht="64.5" customHeight="1" x14ac:dyDescent="0.25">
      <c r="A35" s="5"/>
      <c r="B35" s="5"/>
      <c r="C35" s="5"/>
      <c r="D35" s="5"/>
      <c r="E35" s="5"/>
      <c r="F35" s="402" t="s">
        <v>587</v>
      </c>
      <c r="G35" s="402"/>
      <c r="H35" s="14"/>
      <c r="I35" s="14"/>
      <c r="J35" s="14"/>
    </row>
    <row r="36" spans="1:15" s="211" customFormat="1" ht="66.75" customHeight="1" x14ac:dyDescent="0.25">
      <c r="A36" s="5"/>
      <c r="B36" s="5"/>
      <c r="C36" s="5"/>
      <c r="D36" s="5"/>
      <c r="E36" s="5"/>
      <c r="F36" s="467" t="s">
        <v>588</v>
      </c>
      <c r="G36" s="467"/>
      <c r="H36" s="14"/>
      <c r="I36" s="14"/>
      <c r="J36" s="14"/>
      <c r="O36" s="211" t="s">
        <v>573</v>
      </c>
    </row>
    <row r="37" spans="1:15" s="211" customFormat="1" ht="146.25" hidden="1" customHeight="1" x14ac:dyDescent="0.25">
      <c r="A37" s="5"/>
      <c r="B37" s="5"/>
      <c r="C37" s="5"/>
      <c r="D37" s="5"/>
      <c r="E37" s="5"/>
      <c r="F37" s="428" t="s">
        <v>370</v>
      </c>
      <c r="G37" s="428"/>
      <c r="H37" s="14"/>
      <c r="I37" s="14"/>
      <c r="J37" s="14"/>
    </row>
    <row r="38" spans="1:15" ht="21.6" customHeight="1" x14ac:dyDescent="0.25">
      <c r="A38" s="404" t="s">
        <v>234</v>
      </c>
      <c r="B38" s="404"/>
      <c r="C38" s="404"/>
      <c r="D38" s="404"/>
      <c r="E38" s="404"/>
      <c r="F38" s="404"/>
      <c r="G38" s="404"/>
    </row>
    <row r="39" spans="1:15" ht="13.15" customHeight="1" x14ac:dyDescent="0.25">
      <c r="A39" s="404" t="s">
        <v>465</v>
      </c>
      <c r="B39" s="404"/>
      <c r="C39" s="404"/>
      <c r="D39" s="404"/>
      <c r="E39" s="404"/>
      <c r="F39" s="404"/>
      <c r="G39" s="404"/>
    </row>
    <row r="40" spans="1:15" ht="13.15" customHeight="1" x14ac:dyDescent="0.25">
      <c r="A40" s="209"/>
      <c r="B40" s="209"/>
      <c r="C40" s="209"/>
      <c r="D40" s="209"/>
      <c r="E40" s="209"/>
      <c r="F40" s="209"/>
      <c r="G40" s="209"/>
    </row>
    <row r="41" spans="1:15" ht="28.15" customHeight="1" x14ac:dyDescent="0.25">
      <c r="A41" s="15" t="s">
        <v>41</v>
      </c>
      <c r="B41" s="447" t="s">
        <v>574</v>
      </c>
      <c r="C41" s="447"/>
      <c r="D41" s="447"/>
      <c r="E41" s="447"/>
      <c r="F41" s="447"/>
      <c r="G41" s="447"/>
    </row>
    <row r="42" spans="1:15" ht="22.5" customHeight="1" x14ac:dyDescent="0.25">
      <c r="A42" s="215" t="s">
        <v>42</v>
      </c>
      <c r="B42" s="388" t="s">
        <v>575</v>
      </c>
      <c r="C42" s="386"/>
      <c r="D42" s="386"/>
      <c r="E42" s="386"/>
      <c r="F42" s="208"/>
      <c r="G42" s="208"/>
    </row>
    <row r="43" spans="1:15" ht="120" customHeight="1" x14ac:dyDescent="0.25">
      <c r="A43" s="215" t="s">
        <v>0</v>
      </c>
      <c r="B43" s="468" t="s">
        <v>576</v>
      </c>
      <c r="C43" s="468"/>
      <c r="D43" s="468"/>
      <c r="E43" s="468"/>
      <c r="F43" s="468"/>
      <c r="G43" s="468"/>
    </row>
    <row r="44" spans="1:15" x14ac:dyDescent="0.25">
      <c r="A44" s="214" t="s">
        <v>43</v>
      </c>
      <c r="B44" s="208"/>
      <c r="C44" s="214"/>
      <c r="D44" s="214"/>
      <c r="E44" s="214"/>
      <c r="F44" s="214"/>
      <c r="G44" s="214"/>
    </row>
    <row r="45" spans="1:15" ht="29.45" customHeight="1" x14ac:dyDescent="0.25">
      <c r="A45" s="207" t="s">
        <v>1</v>
      </c>
      <c r="B45" s="386" t="s">
        <v>104</v>
      </c>
      <c r="C45" s="386"/>
      <c r="D45" s="386"/>
      <c r="E45" s="386"/>
      <c r="F45" s="386"/>
      <c r="G45" s="386"/>
    </row>
    <row r="46" spans="1:15" ht="18.600000000000001" customHeight="1" x14ac:dyDescent="0.25">
      <c r="A46" s="207" t="s">
        <v>44</v>
      </c>
      <c r="B46" s="469" t="s">
        <v>577</v>
      </c>
      <c r="C46" s="469"/>
      <c r="D46" s="469"/>
      <c r="E46" s="469"/>
      <c r="F46" s="469"/>
      <c r="G46" s="469"/>
    </row>
    <row r="47" spans="1:15" ht="18.600000000000001" customHeight="1" x14ac:dyDescent="0.25">
      <c r="A47" s="207" t="s">
        <v>45</v>
      </c>
      <c r="B47" s="386" t="s">
        <v>54</v>
      </c>
      <c r="C47" s="386"/>
      <c r="D47" s="214"/>
      <c r="E47" s="214"/>
      <c r="F47" s="214"/>
      <c r="G47" s="214"/>
    </row>
    <row r="48" spans="1:15" ht="15.6" customHeight="1" x14ac:dyDescent="0.25">
      <c r="A48" s="207" t="s">
        <v>55</v>
      </c>
      <c r="B48" s="208" t="s">
        <v>115</v>
      </c>
      <c r="C48" s="214"/>
      <c r="D48" s="214"/>
      <c r="E48" s="214"/>
      <c r="F48" s="214"/>
      <c r="G48" s="214"/>
    </row>
    <row r="49" spans="1:7" ht="30" customHeight="1" x14ac:dyDescent="0.25">
      <c r="A49" s="215" t="s">
        <v>46</v>
      </c>
      <c r="B49" s="447" t="s">
        <v>578</v>
      </c>
      <c r="C49" s="447"/>
      <c r="D49" s="447"/>
      <c r="E49" s="447"/>
      <c r="F49" s="447"/>
      <c r="G49" s="447"/>
    </row>
    <row r="50" spans="1:7" ht="17.45" customHeight="1" x14ac:dyDescent="0.25">
      <c r="A50" s="215" t="s">
        <v>118</v>
      </c>
      <c r="B50" s="466" t="s">
        <v>579</v>
      </c>
      <c r="C50" s="466"/>
      <c r="D50" s="466"/>
      <c r="E50" s="466"/>
      <c r="F50" s="466"/>
      <c r="G50" s="466"/>
    </row>
    <row r="51" spans="1:7" ht="35.450000000000003" customHeight="1" x14ac:dyDescent="0.25">
      <c r="A51" s="215" t="s">
        <v>47</v>
      </c>
      <c r="B51" s="388" t="s">
        <v>580</v>
      </c>
      <c r="C51" s="388"/>
      <c r="D51" s="388"/>
      <c r="E51" s="388"/>
      <c r="F51" s="388"/>
      <c r="G51" s="388"/>
    </row>
    <row r="52" spans="1:7" ht="16.899999999999999" customHeight="1" x14ac:dyDescent="0.25">
      <c r="A52" s="414" t="s">
        <v>12</v>
      </c>
      <c r="B52" s="414"/>
      <c r="C52" s="414"/>
      <c r="D52" s="414"/>
      <c r="E52" s="414"/>
      <c r="F52" s="414"/>
      <c r="G52" s="414"/>
    </row>
    <row r="53" spans="1:7" ht="24.6" customHeight="1" x14ac:dyDescent="0.25">
      <c r="A53" s="391" t="s">
        <v>12</v>
      </c>
      <c r="B53" s="391" t="s">
        <v>11</v>
      </c>
      <c r="C53" s="213" t="s">
        <v>50</v>
      </c>
      <c r="D53" s="213" t="s">
        <v>15</v>
      </c>
      <c r="E53" s="393" t="s">
        <v>51</v>
      </c>
      <c r="F53" s="394"/>
      <c r="G53" s="395"/>
    </row>
    <row r="54" spans="1:7" ht="25.15" customHeight="1" x14ac:dyDescent="0.25">
      <c r="A54" s="392"/>
      <c r="B54" s="392"/>
      <c r="C54" s="210" t="s">
        <v>16</v>
      </c>
      <c r="D54" s="210" t="s">
        <v>120</v>
      </c>
      <c r="E54" s="210" t="s">
        <v>133</v>
      </c>
      <c r="F54" s="210" t="s">
        <v>226</v>
      </c>
      <c r="G54" s="210" t="s">
        <v>404</v>
      </c>
    </row>
    <row r="55" spans="1:7" ht="33.6" hidden="1" customHeight="1" x14ac:dyDescent="0.25">
      <c r="A55" s="25" t="s">
        <v>581</v>
      </c>
      <c r="B55" s="26" t="s">
        <v>301</v>
      </c>
      <c r="C55" s="4">
        <v>9</v>
      </c>
      <c r="D55" s="4">
        <v>8</v>
      </c>
      <c r="E55" s="4">
        <v>5</v>
      </c>
      <c r="F55" s="4">
        <v>15</v>
      </c>
      <c r="G55" s="4">
        <v>9</v>
      </c>
    </row>
    <row r="56" spans="1:7" ht="27" hidden="1" customHeight="1" x14ac:dyDescent="0.25">
      <c r="A56" s="25" t="s">
        <v>582</v>
      </c>
      <c r="B56" s="26" t="s">
        <v>301</v>
      </c>
      <c r="C56" s="4"/>
      <c r="D56" s="4"/>
      <c r="E56" s="4">
        <v>5</v>
      </c>
      <c r="F56" s="4"/>
      <c r="G56" s="4"/>
    </row>
    <row r="57" spans="1:7" ht="25.9" hidden="1" customHeight="1" x14ac:dyDescent="0.25">
      <c r="A57" s="25" t="s">
        <v>583</v>
      </c>
      <c r="B57" s="26" t="s">
        <v>301</v>
      </c>
      <c r="C57" s="4"/>
      <c r="D57" s="4"/>
      <c r="E57" s="4">
        <v>2</v>
      </c>
      <c r="F57" s="4"/>
      <c r="G57" s="4"/>
    </row>
    <row r="58" spans="1:7" hidden="1" x14ac:dyDescent="0.25">
      <c r="A58" s="25" t="s">
        <v>584</v>
      </c>
      <c r="B58" s="26" t="s">
        <v>301</v>
      </c>
      <c r="C58" s="4"/>
      <c r="D58" s="4"/>
      <c r="E58" s="4"/>
      <c r="F58" s="4"/>
      <c r="G58" s="4"/>
    </row>
    <row r="59" spans="1:7" x14ac:dyDescent="0.25">
      <c r="A59" s="25" t="s">
        <v>585</v>
      </c>
      <c r="B59" s="26" t="s">
        <v>301</v>
      </c>
      <c r="C59" s="4"/>
      <c r="D59" s="4"/>
      <c r="E59" s="4">
        <v>17</v>
      </c>
      <c r="F59" s="4"/>
      <c r="G59" s="4"/>
    </row>
    <row r="60" spans="1:7" x14ac:dyDescent="0.25">
      <c r="A60" s="207"/>
      <c r="B60" s="208"/>
      <c r="C60" s="214"/>
      <c r="D60" s="214"/>
      <c r="E60" s="214"/>
      <c r="F60" s="214"/>
      <c r="G60" s="214"/>
    </row>
    <row r="61" spans="1:7" x14ac:dyDescent="0.25">
      <c r="A61" s="399" t="s">
        <v>48</v>
      </c>
      <c r="B61" s="399"/>
      <c r="C61" s="399"/>
      <c r="D61" s="399"/>
      <c r="E61" s="399"/>
      <c r="F61" s="399"/>
      <c r="G61" s="399"/>
    </row>
    <row r="62" spans="1:7" x14ac:dyDescent="0.25">
      <c r="A62" s="207"/>
      <c r="B62" s="208"/>
      <c r="C62" s="214"/>
      <c r="D62" s="214"/>
      <c r="E62" s="214"/>
      <c r="F62" s="214"/>
      <c r="G62" s="214"/>
    </row>
    <row r="63" spans="1:7" ht="25.15" customHeight="1" x14ac:dyDescent="0.25">
      <c r="A63" s="391" t="s">
        <v>49</v>
      </c>
      <c r="B63" s="391" t="s">
        <v>11</v>
      </c>
      <c r="C63" s="210" t="s">
        <v>50</v>
      </c>
      <c r="D63" s="210" t="s">
        <v>15</v>
      </c>
      <c r="E63" s="393" t="s">
        <v>51</v>
      </c>
      <c r="F63" s="394"/>
      <c r="G63" s="395"/>
    </row>
    <row r="64" spans="1:7" ht="18" customHeight="1" x14ac:dyDescent="0.25">
      <c r="A64" s="392"/>
      <c r="B64" s="392"/>
      <c r="C64" s="210" t="s">
        <v>16</v>
      </c>
      <c r="D64" s="210" t="s">
        <v>120</v>
      </c>
      <c r="E64" s="210" t="s">
        <v>133</v>
      </c>
      <c r="F64" s="210" t="s">
        <v>226</v>
      </c>
      <c r="G64" s="210" t="s">
        <v>404</v>
      </c>
    </row>
    <row r="65" spans="1:7" ht="21.6" customHeight="1" x14ac:dyDescent="0.25">
      <c r="A65" s="11" t="s">
        <v>53</v>
      </c>
      <c r="B65" s="210" t="s">
        <v>52</v>
      </c>
      <c r="C65" s="9"/>
      <c r="D65" s="9"/>
      <c r="E65" s="9">
        <v>394071</v>
      </c>
      <c r="F65" s="9"/>
      <c r="G65" s="9"/>
    </row>
  </sheetData>
  <mergeCells count="45">
    <mergeCell ref="B17:G17"/>
    <mergeCell ref="F1:G1"/>
    <mergeCell ref="F2:G2"/>
    <mergeCell ref="F3:G3"/>
    <mergeCell ref="F4:G4"/>
    <mergeCell ref="A5:G5"/>
    <mergeCell ref="A6:G6"/>
    <mergeCell ref="B8:G8"/>
    <mergeCell ref="B10:G10"/>
    <mergeCell ref="B12:E12"/>
    <mergeCell ref="B13:G13"/>
    <mergeCell ref="B16:G16"/>
    <mergeCell ref="F35:G35"/>
    <mergeCell ref="B18:G18"/>
    <mergeCell ref="A20:G20"/>
    <mergeCell ref="A21:A22"/>
    <mergeCell ref="B21:B22"/>
    <mergeCell ref="E21:G21"/>
    <mergeCell ref="A29:G29"/>
    <mergeCell ref="A30:A31"/>
    <mergeCell ref="B30:B31"/>
    <mergeCell ref="E30:G30"/>
    <mergeCell ref="F33:G33"/>
    <mergeCell ref="F34:G34"/>
    <mergeCell ref="B50:G50"/>
    <mergeCell ref="F36:G36"/>
    <mergeCell ref="F37:G37"/>
    <mergeCell ref="A38:G38"/>
    <mergeCell ref="A39:G39"/>
    <mergeCell ref="B41:G41"/>
    <mergeCell ref="B42:E42"/>
    <mergeCell ref="B43:G43"/>
    <mergeCell ref="B45:G45"/>
    <mergeCell ref="B46:G46"/>
    <mergeCell ref="B47:C47"/>
    <mergeCell ref="B49:G49"/>
    <mergeCell ref="A63:A64"/>
    <mergeCell ref="B63:B64"/>
    <mergeCell ref="E63:G63"/>
    <mergeCell ref="B51:G51"/>
    <mergeCell ref="A52:G52"/>
    <mergeCell ref="A53:A54"/>
    <mergeCell ref="B53:B54"/>
    <mergeCell ref="E53:G53"/>
    <mergeCell ref="A61:G6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landscape" r:id="rId1"/>
  <rowBreaks count="3" manualBreakCount="3">
    <brk id="10" max="6" man="1"/>
    <brk id="33" max="6" man="1"/>
    <brk id="43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view="pageBreakPreview" topLeftCell="A28" zoomScale="78" zoomScaleNormal="100" zoomScaleSheetLayoutView="78" workbookViewId="0">
      <selection activeCell="A56" sqref="A56"/>
    </sheetView>
  </sheetViews>
  <sheetFormatPr defaultRowHeight="15" x14ac:dyDescent="0.25"/>
  <cols>
    <col min="1" max="1" width="37.5703125" style="297" customWidth="1"/>
    <col min="2" max="2" width="20.28515625" style="297" customWidth="1"/>
    <col min="3" max="3" width="18.140625" style="297" customWidth="1"/>
    <col min="4" max="4" width="18.7109375" style="297" customWidth="1"/>
    <col min="5" max="5" width="16.140625" style="297" customWidth="1"/>
    <col min="6" max="6" width="14" style="297" customWidth="1"/>
    <col min="7" max="7" width="20" style="297" customWidth="1"/>
  </cols>
  <sheetData>
    <row r="1" spans="1:7" ht="71.25" customHeight="1" x14ac:dyDescent="0.25">
      <c r="A1" s="5"/>
      <c r="B1" s="5"/>
      <c r="C1" s="5"/>
      <c r="D1" s="5"/>
      <c r="E1" s="5"/>
      <c r="F1" s="442" t="s">
        <v>735</v>
      </c>
      <c r="G1" s="442"/>
    </row>
    <row r="2" spans="1:7" ht="74.25" customHeight="1" x14ac:dyDescent="0.25">
      <c r="A2" s="5"/>
      <c r="B2" s="5"/>
      <c r="C2" s="5"/>
      <c r="D2" s="5"/>
      <c r="E2" s="5"/>
      <c r="F2" s="430" t="s">
        <v>769</v>
      </c>
      <c r="G2" s="430"/>
    </row>
    <row r="3" spans="1:7" hidden="1" x14ac:dyDescent="0.25">
      <c r="A3" s="5"/>
      <c r="B3" s="5"/>
      <c r="C3" s="5"/>
      <c r="D3" s="5"/>
      <c r="E3" s="5"/>
      <c r="F3" s="443" t="s">
        <v>675</v>
      </c>
      <c r="G3" s="443"/>
    </row>
    <row r="4" spans="1:7" x14ac:dyDescent="0.25">
      <c r="A4" s="404" t="s">
        <v>19</v>
      </c>
      <c r="B4" s="404"/>
      <c r="C4" s="404"/>
      <c r="D4" s="404"/>
      <c r="E4" s="404"/>
      <c r="F4" s="404"/>
      <c r="G4" s="404"/>
    </row>
    <row r="5" spans="1:7" x14ac:dyDescent="0.25">
      <c r="A5" s="399" t="s">
        <v>233</v>
      </c>
      <c r="B5" s="399"/>
      <c r="C5" s="399"/>
      <c r="D5" s="399"/>
      <c r="E5" s="399"/>
      <c r="F5" s="399"/>
      <c r="G5" s="399"/>
    </row>
    <row r="6" spans="1:7" x14ac:dyDescent="0.25">
      <c r="A6" s="24"/>
      <c r="B6" s="404" t="s">
        <v>671</v>
      </c>
      <c r="C6" s="404"/>
      <c r="D6" s="404"/>
      <c r="E6" s="404"/>
      <c r="F6" s="295"/>
      <c r="G6" s="295"/>
    </row>
    <row r="7" spans="1:7" x14ac:dyDescent="0.25">
      <c r="A7" s="24"/>
      <c r="B7" s="295"/>
      <c r="C7" s="295"/>
      <c r="D7" s="295"/>
      <c r="E7" s="295"/>
      <c r="F7" s="295"/>
      <c r="G7" s="295"/>
    </row>
    <row r="8" spans="1:7" ht="25.5" x14ac:dyDescent="0.25">
      <c r="A8" s="15" t="s">
        <v>34</v>
      </c>
      <c r="B8" s="388" t="s">
        <v>676</v>
      </c>
      <c r="C8" s="388"/>
      <c r="D8" s="388"/>
      <c r="E8" s="388"/>
      <c r="F8" s="388"/>
      <c r="G8" s="388"/>
    </row>
    <row r="9" spans="1:7" x14ac:dyDescent="0.25">
      <c r="A9" s="302" t="s">
        <v>33</v>
      </c>
      <c r="B9" s="426" t="s">
        <v>690</v>
      </c>
      <c r="C9" s="426"/>
      <c r="D9" s="426"/>
      <c r="E9" s="426"/>
      <c r="F9" s="302"/>
      <c r="G9" s="302"/>
    </row>
    <row r="10" spans="1:7" ht="137.25" customHeight="1" x14ac:dyDescent="0.25">
      <c r="A10" s="15" t="s">
        <v>32</v>
      </c>
      <c r="B10" s="388" t="s">
        <v>770</v>
      </c>
      <c r="C10" s="388"/>
      <c r="D10" s="388"/>
      <c r="E10" s="388"/>
      <c r="F10" s="388"/>
      <c r="G10" s="388"/>
    </row>
    <row r="11" spans="1:7" x14ac:dyDescent="0.25">
      <c r="A11" s="302" t="s">
        <v>22</v>
      </c>
      <c r="B11" s="292"/>
      <c r="C11" s="302"/>
      <c r="D11" s="302"/>
      <c r="E11" s="302"/>
      <c r="F11" s="302"/>
      <c r="G11" s="302"/>
    </row>
    <row r="12" spans="1:7" x14ac:dyDescent="0.25">
      <c r="A12" s="292" t="s">
        <v>103</v>
      </c>
      <c r="B12" s="386" t="s">
        <v>93</v>
      </c>
      <c r="C12" s="386"/>
      <c r="D12" s="386"/>
      <c r="E12" s="386"/>
      <c r="F12" s="302"/>
      <c r="G12" s="302"/>
    </row>
    <row r="13" spans="1:7" x14ac:dyDescent="0.25">
      <c r="A13" s="292" t="s">
        <v>37</v>
      </c>
      <c r="B13" s="386" t="s">
        <v>677</v>
      </c>
      <c r="C13" s="386"/>
      <c r="D13" s="386"/>
      <c r="E13" s="386"/>
      <c r="F13" s="386"/>
      <c r="G13" s="386"/>
    </row>
    <row r="14" spans="1:7" x14ac:dyDescent="0.25">
      <c r="A14" s="292" t="s">
        <v>14</v>
      </c>
      <c r="B14" s="292" t="s">
        <v>3</v>
      </c>
      <c r="C14" s="302"/>
      <c r="D14" s="302"/>
      <c r="E14" s="302"/>
      <c r="F14" s="302"/>
      <c r="G14" s="302"/>
    </row>
    <row r="15" spans="1:7" x14ac:dyDescent="0.25">
      <c r="A15" s="292" t="s">
        <v>20</v>
      </c>
      <c r="B15" s="292" t="s">
        <v>114</v>
      </c>
      <c r="C15" s="302"/>
      <c r="D15" s="302"/>
      <c r="E15" s="302"/>
      <c r="F15" s="302"/>
      <c r="G15" s="302"/>
    </row>
    <row r="16" spans="1:7" x14ac:dyDescent="0.25">
      <c r="A16" s="302" t="s">
        <v>4</v>
      </c>
      <c r="B16" s="388" t="s">
        <v>678</v>
      </c>
      <c r="C16" s="388"/>
      <c r="D16" s="388"/>
      <c r="E16" s="388"/>
      <c r="F16" s="388"/>
      <c r="G16" s="388"/>
    </row>
    <row r="17" spans="1:7" ht="25.5" x14ac:dyDescent="0.25">
      <c r="A17" s="303" t="s">
        <v>107</v>
      </c>
      <c r="B17" s="398" t="s">
        <v>679</v>
      </c>
      <c r="C17" s="398"/>
      <c r="D17" s="398"/>
      <c r="E17" s="398"/>
      <c r="F17" s="398"/>
      <c r="G17" s="398"/>
    </row>
    <row r="18" spans="1:7" ht="25.5" x14ac:dyDescent="0.25">
      <c r="A18" s="303" t="s">
        <v>13</v>
      </c>
      <c r="B18" s="388" t="s">
        <v>680</v>
      </c>
      <c r="C18" s="388"/>
      <c r="D18" s="388"/>
      <c r="E18" s="388"/>
      <c r="F18" s="388"/>
      <c r="G18" s="388"/>
    </row>
    <row r="19" spans="1:7" x14ac:dyDescent="0.25">
      <c r="A19" s="303"/>
      <c r="B19" s="293"/>
      <c r="C19" s="293"/>
      <c r="D19" s="293"/>
      <c r="E19" s="293"/>
      <c r="F19" s="293"/>
      <c r="G19" s="293"/>
    </row>
    <row r="20" spans="1:7" x14ac:dyDescent="0.25">
      <c r="A20" s="404" t="s">
        <v>23</v>
      </c>
      <c r="B20" s="404"/>
      <c r="C20" s="404"/>
      <c r="D20" s="404"/>
      <c r="E20" s="404"/>
      <c r="F20" s="404"/>
      <c r="G20" s="404"/>
    </row>
    <row r="21" spans="1:7" ht="25.5" x14ac:dyDescent="0.25">
      <c r="A21" s="422" t="s">
        <v>24</v>
      </c>
      <c r="B21" s="391" t="s">
        <v>5</v>
      </c>
      <c r="C21" s="296" t="s">
        <v>26</v>
      </c>
      <c r="D21" s="298" t="s">
        <v>27</v>
      </c>
      <c r="E21" s="412" t="s">
        <v>28</v>
      </c>
      <c r="F21" s="412"/>
      <c r="G21" s="412"/>
    </row>
    <row r="22" spans="1:7" x14ac:dyDescent="0.25">
      <c r="A22" s="422"/>
      <c r="B22" s="392"/>
      <c r="C22" s="296" t="s">
        <v>127</v>
      </c>
      <c r="D22" s="296" t="s">
        <v>222</v>
      </c>
      <c r="E22" s="296" t="s">
        <v>403</v>
      </c>
      <c r="F22" s="301" t="s">
        <v>603</v>
      </c>
      <c r="G22" s="241" t="s">
        <v>672</v>
      </c>
    </row>
    <row r="23" spans="1:7" ht="25.5" x14ac:dyDescent="0.25">
      <c r="A23" s="7" t="s">
        <v>647</v>
      </c>
      <c r="B23" s="4" t="s">
        <v>6</v>
      </c>
      <c r="C23" s="9">
        <v>206140</v>
      </c>
      <c r="D23" s="7"/>
      <c r="E23" s="7"/>
      <c r="F23" s="7"/>
      <c r="G23" s="7"/>
    </row>
    <row r="24" spans="1:7" ht="38.25" x14ac:dyDescent="0.25">
      <c r="A24" s="7" t="s">
        <v>648</v>
      </c>
      <c r="B24" s="4" t="s">
        <v>6</v>
      </c>
      <c r="C24" s="7"/>
      <c r="D24" s="9">
        <v>250663</v>
      </c>
      <c r="E24" s="305">
        <v>287244</v>
      </c>
      <c r="F24" s="305">
        <v>297298</v>
      </c>
      <c r="G24" s="305">
        <v>312162.90000000002</v>
      </c>
    </row>
    <row r="25" spans="1:7" ht="25.5" x14ac:dyDescent="0.25">
      <c r="A25" s="11" t="s">
        <v>29</v>
      </c>
      <c r="B25" s="4" t="s">
        <v>6</v>
      </c>
      <c r="C25" s="300">
        <f>SUM(C23:C24)</f>
        <v>206140</v>
      </c>
      <c r="D25" s="300">
        <f t="shared" ref="D25:G25" si="0">SUM(D23:D24)</f>
        <v>250663</v>
      </c>
      <c r="E25" s="300">
        <f t="shared" si="0"/>
        <v>287244</v>
      </c>
      <c r="F25" s="300">
        <f t="shared" si="0"/>
        <v>297298</v>
      </c>
      <c r="G25" s="300">
        <f t="shared" si="0"/>
        <v>312162.90000000002</v>
      </c>
    </row>
    <row r="26" spans="1:7" x14ac:dyDescent="0.25">
      <c r="A26" s="303"/>
      <c r="B26" s="293"/>
      <c r="C26" s="293"/>
      <c r="D26" s="293"/>
      <c r="E26" s="293"/>
      <c r="F26" s="293"/>
      <c r="G26" s="293"/>
    </row>
    <row r="27" spans="1:7" ht="25.5" x14ac:dyDescent="0.25">
      <c r="A27" s="303" t="s">
        <v>30</v>
      </c>
      <c r="B27" s="421" t="s">
        <v>31</v>
      </c>
      <c r="C27" s="421"/>
      <c r="D27" s="421"/>
      <c r="E27" s="302"/>
      <c r="F27" s="302"/>
      <c r="G27" s="302"/>
    </row>
    <row r="28" spans="1:7" x14ac:dyDescent="0.25">
      <c r="A28" s="302" t="s">
        <v>35</v>
      </c>
      <c r="B28" s="386"/>
      <c r="C28" s="386"/>
      <c r="D28" s="386"/>
      <c r="E28" s="302"/>
      <c r="F28" s="302"/>
      <c r="G28" s="302"/>
    </row>
    <row r="29" spans="1:7" x14ac:dyDescent="0.25">
      <c r="A29" s="302" t="s">
        <v>37</v>
      </c>
      <c r="B29" s="386" t="s">
        <v>677</v>
      </c>
      <c r="C29" s="386"/>
      <c r="D29" s="386"/>
      <c r="E29" s="386"/>
      <c r="F29" s="386"/>
      <c r="G29" s="386"/>
    </row>
    <row r="30" spans="1:7" x14ac:dyDescent="0.25">
      <c r="A30" s="302" t="s">
        <v>20</v>
      </c>
      <c r="B30" s="292" t="s">
        <v>691</v>
      </c>
      <c r="C30" s="302"/>
      <c r="D30" s="302"/>
      <c r="E30" s="302"/>
      <c r="F30" s="302"/>
      <c r="G30" s="302"/>
    </row>
    <row r="31" spans="1:7" ht="25.5" x14ac:dyDescent="0.25">
      <c r="A31" s="303" t="s">
        <v>36</v>
      </c>
      <c r="B31" s="388" t="s">
        <v>680</v>
      </c>
      <c r="C31" s="388"/>
      <c r="D31" s="388"/>
      <c r="E31" s="388"/>
      <c r="F31" s="388"/>
      <c r="G31" s="388"/>
    </row>
    <row r="32" spans="1:7" x14ac:dyDescent="0.25">
      <c r="A32" s="414" t="s">
        <v>98</v>
      </c>
      <c r="B32" s="414"/>
      <c r="C32" s="414"/>
      <c r="D32" s="414"/>
      <c r="E32" s="414"/>
      <c r="F32" s="414"/>
      <c r="G32" s="414"/>
    </row>
    <row r="33" spans="1:7" ht="25.5" x14ac:dyDescent="0.25">
      <c r="A33" s="410" t="s">
        <v>95</v>
      </c>
      <c r="B33" s="410" t="s">
        <v>96</v>
      </c>
      <c r="C33" s="296" t="s">
        <v>26</v>
      </c>
      <c r="D33" s="298" t="s">
        <v>97</v>
      </c>
      <c r="E33" s="393" t="s">
        <v>28</v>
      </c>
      <c r="F33" s="394"/>
      <c r="G33" s="395"/>
    </row>
    <row r="34" spans="1:7" x14ac:dyDescent="0.25">
      <c r="A34" s="392"/>
      <c r="B34" s="392"/>
      <c r="C34" s="296" t="s">
        <v>127</v>
      </c>
      <c r="D34" s="296" t="s">
        <v>222</v>
      </c>
      <c r="E34" s="296" t="s">
        <v>403</v>
      </c>
      <c r="F34" s="301" t="s">
        <v>603</v>
      </c>
      <c r="G34" s="241" t="s">
        <v>672</v>
      </c>
    </row>
    <row r="35" spans="1:7" ht="42.75" customHeight="1" x14ac:dyDescent="0.25">
      <c r="A35" s="25" t="s">
        <v>681</v>
      </c>
      <c r="B35" s="26" t="s">
        <v>682</v>
      </c>
      <c r="C35" s="4">
        <v>2</v>
      </c>
      <c r="D35" s="10"/>
      <c r="E35" s="236"/>
      <c r="F35" s="10"/>
      <c r="G35" s="10"/>
    </row>
    <row r="36" spans="1:7" x14ac:dyDescent="0.25">
      <c r="A36" s="317"/>
      <c r="B36" s="294"/>
      <c r="C36" s="294"/>
      <c r="D36" s="294"/>
      <c r="E36" s="294"/>
      <c r="F36" s="294"/>
      <c r="G36" s="294"/>
    </row>
    <row r="37" spans="1:7" x14ac:dyDescent="0.25">
      <c r="A37" s="404" t="s">
        <v>23</v>
      </c>
      <c r="B37" s="404"/>
      <c r="C37" s="404"/>
      <c r="D37" s="404"/>
      <c r="E37" s="404"/>
      <c r="F37" s="404"/>
      <c r="G37" s="404"/>
    </row>
    <row r="38" spans="1:7" ht="25.5" x14ac:dyDescent="0.25">
      <c r="A38" s="410" t="s">
        <v>24</v>
      </c>
      <c r="B38" s="391" t="s">
        <v>5</v>
      </c>
      <c r="C38" s="296" t="s">
        <v>26</v>
      </c>
      <c r="D38" s="298" t="s">
        <v>27</v>
      </c>
      <c r="E38" s="412" t="s">
        <v>28</v>
      </c>
      <c r="F38" s="412"/>
      <c r="G38" s="412"/>
    </row>
    <row r="39" spans="1:7" x14ac:dyDescent="0.25">
      <c r="A39" s="411"/>
      <c r="B39" s="392"/>
      <c r="C39" s="296" t="s">
        <v>127</v>
      </c>
      <c r="D39" s="296" t="s">
        <v>222</v>
      </c>
      <c r="E39" s="296" t="s">
        <v>403</v>
      </c>
      <c r="F39" s="301" t="s">
        <v>603</v>
      </c>
      <c r="G39" s="241" t="s">
        <v>672</v>
      </c>
    </row>
    <row r="40" spans="1:7" ht="25.5" x14ac:dyDescent="0.25">
      <c r="A40" s="11" t="s">
        <v>29</v>
      </c>
      <c r="B40" s="296" t="s">
        <v>6</v>
      </c>
      <c r="C40" s="9">
        <v>206140</v>
      </c>
      <c r="D40" s="9"/>
      <c r="E40" s="305"/>
      <c r="F40" s="305"/>
      <c r="G40" s="305"/>
    </row>
    <row r="41" spans="1:7" x14ac:dyDescent="0.25">
      <c r="A41" s="16"/>
      <c r="B41" s="294"/>
      <c r="C41" s="299"/>
      <c r="D41" s="299"/>
      <c r="E41" s="318"/>
      <c r="F41" s="318"/>
      <c r="G41" s="318"/>
    </row>
    <row r="42" spans="1:7" ht="25.5" x14ac:dyDescent="0.25">
      <c r="A42" s="303" t="s">
        <v>30</v>
      </c>
      <c r="B42" s="398" t="s">
        <v>649</v>
      </c>
      <c r="C42" s="398"/>
      <c r="D42" s="398"/>
      <c r="E42" s="398"/>
      <c r="F42" s="398"/>
      <c r="G42" s="398"/>
    </row>
    <row r="43" spans="1:7" x14ac:dyDescent="0.25">
      <c r="A43" s="302" t="s">
        <v>35</v>
      </c>
      <c r="B43" s="386"/>
      <c r="C43" s="386"/>
      <c r="D43" s="386"/>
      <c r="E43" s="302"/>
      <c r="F43" s="302"/>
      <c r="G43" s="302"/>
    </row>
    <row r="44" spans="1:7" x14ac:dyDescent="0.25">
      <c r="A44" s="302" t="s">
        <v>37</v>
      </c>
      <c r="B44" s="386" t="s">
        <v>677</v>
      </c>
      <c r="C44" s="386"/>
      <c r="D44" s="386"/>
      <c r="E44" s="386"/>
      <c r="F44" s="386"/>
      <c r="G44" s="386"/>
    </row>
    <row r="45" spans="1:7" x14ac:dyDescent="0.25">
      <c r="A45" s="302" t="s">
        <v>20</v>
      </c>
      <c r="B45" s="292" t="s">
        <v>691</v>
      </c>
      <c r="C45" s="302"/>
      <c r="D45" s="302"/>
      <c r="E45" s="302"/>
      <c r="F45" s="302"/>
      <c r="G45" s="302"/>
    </row>
    <row r="46" spans="1:7" ht="25.5" x14ac:dyDescent="0.25">
      <c r="A46" s="303" t="s">
        <v>36</v>
      </c>
      <c r="B46" s="388" t="s">
        <v>680</v>
      </c>
      <c r="C46" s="388"/>
      <c r="D46" s="388"/>
      <c r="E46" s="388"/>
      <c r="F46" s="388"/>
      <c r="G46" s="388"/>
    </row>
    <row r="47" spans="1:7" x14ac:dyDescent="0.25">
      <c r="A47" s="16"/>
      <c r="B47" s="294"/>
      <c r="C47" s="299"/>
      <c r="D47" s="299"/>
      <c r="E47" s="318"/>
      <c r="F47" s="318"/>
      <c r="G47" s="318"/>
    </row>
    <row r="48" spans="1:7" x14ac:dyDescent="0.25">
      <c r="A48" s="414" t="s">
        <v>98</v>
      </c>
      <c r="B48" s="414"/>
      <c r="C48" s="414"/>
      <c r="D48" s="414"/>
      <c r="E48" s="414"/>
      <c r="F48" s="414"/>
      <c r="G48" s="414"/>
    </row>
    <row r="49" spans="1:7" ht="25.5" x14ac:dyDescent="0.25">
      <c r="A49" s="410" t="s">
        <v>95</v>
      </c>
      <c r="B49" s="410" t="s">
        <v>96</v>
      </c>
      <c r="C49" s="296" t="s">
        <v>26</v>
      </c>
      <c r="D49" s="298" t="s">
        <v>97</v>
      </c>
      <c r="E49" s="393" t="s">
        <v>28</v>
      </c>
      <c r="F49" s="394"/>
      <c r="G49" s="395"/>
    </row>
    <row r="50" spans="1:7" x14ac:dyDescent="0.25">
      <c r="A50" s="392"/>
      <c r="B50" s="392"/>
      <c r="C50" s="296" t="s">
        <v>127</v>
      </c>
      <c r="D50" s="296" t="s">
        <v>222</v>
      </c>
      <c r="E50" s="296" t="s">
        <v>403</v>
      </c>
      <c r="F50" s="301" t="s">
        <v>603</v>
      </c>
      <c r="G50" s="241" t="s">
        <v>672</v>
      </c>
    </row>
    <row r="51" spans="1:7" ht="41.25" customHeight="1" x14ac:dyDescent="0.25">
      <c r="A51" s="25" t="s">
        <v>681</v>
      </c>
      <c r="B51" s="26" t="s">
        <v>682</v>
      </c>
      <c r="C51" s="4"/>
      <c r="D51" s="10">
        <v>2</v>
      </c>
      <c r="E51" s="236">
        <v>2</v>
      </c>
      <c r="F51" s="10">
        <v>2</v>
      </c>
      <c r="G51" s="10">
        <v>2</v>
      </c>
    </row>
    <row r="52" spans="1:7" x14ac:dyDescent="0.25">
      <c r="A52" s="16"/>
      <c r="B52" s="294"/>
      <c r="C52" s="299"/>
      <c r="D52" s="299"/>
      <c r="E52" s="318"/>
      <c r="F52" s="318"/>
      <c r="G52" s="318"/>
    </row>
    <row r="53" spans="1:7" x14ac:dyDescent="0.25">
      <c r="A53" s="404" t="s">
        <v>23</v>
      </c>
      <c r="B53" s="404"/>
      <c r="C53" s="404"/>
      <c r="D53" s="404"/>
      <c r="E53" s="404"/>
      <c r="F53" s="404"/>
      <c r="G53" s="404"/>
    </row>
    <row r="54" spans="1:7" ht="25.5" x14ac:dyDescent="0.25">
      <c r="A54" s="410" t="s">
        <v>24</v>
      </c>
      <c r="B54" s="391" t="s">
        <v>5</v>
      </c>
      <c r="C54" s="296" t="s">
        <v>26</v>
      </c>
      <c r="D54" s="298" t="s">
        <v>27</v>
      </c>
      <c r="E54" s="412" t="s">
        <v>28</v>
      </c>
      <c r="F54" s="412"/>
      <c r="G54" s="412"/>
    </row>
    <row r="55" spans="1:7" x14ac:dyDescent="0.25">
      <c r="A55" s="411"/>
      <c r="B55" s="392"/>
      <c r="C55" s="296" t="s">
        <v>127</v>
      </c>
      <c r="D55" s="296" t="s">
        <v>222</v>
      </c>
      <c r="E55" s="296" t="s">
        <v>403</v>
      </c>
      <c r="F55" s="301" t="s">
        <v>603</v>
      </c>
      <c r="G55" s="241" t="s">
        <v>672</v>
      </c>
    </row>
    <row r="56" spans="1:7" x14ac:dyDescent="0.25">
      <c r="A56" s="11" t="s">
        <v>804</v>
      </c>
      <c r="B56" s="296" t="s">
        <v>6</v>
      </c>
      <c r="C56" s="9"/>
      <c r="D56" s="9">
        <v>250663</v>
      </c>
      <c r="E56" s="305">
        <v>287244</v>
      </c>
      <c r="F56" s="305">
        <v>297298</v>
      </c>
      <c r="G56" s="305">
        <v>312162.90000000002</v>
      </c>
    </row>
    <row r="57" spans="1:7" ht="77.25" customHeight="1" x14ac:dyDescent="0.25">
      <c r="A57" s="5"/>
      <c r="B57" s="5"/>
      <c r="C57" s="5"/>
      <c r="D57" s="5"/>
      <c r="E57" s="5"/>
      <c r="F57" s="442" t="s">
        <v>609</v>
      </c>
      <c r="G57" s="442"/>
    </row>
    <row r="58" spans="1:7" ht="60" customHeight="1" x14ac:dyDescent="0.25">
      <c r="A58" s="5"/>
      <c r="B58" s="5"/>
      <c r="C58" s="5"/>
      <c r="D58" s="5"/>
      <c r="E58" s="5"/>
      <c r="F58" s="401" t="s">
        <v>771</v>
      </c>
      <c r="G58" s="401"/>
    </row>
    <row r="59" spans="1:7" ht="9" hidden="1" customHeight="1" x14ac:dyDescent="0.25">
      <c r="A59" s="5"/>
      <c r="B59" s="5"/>
      <c r="C59" s="5"/>
      <c r="D59" s="5"/>
      <c r="E59" s="5"/>
      <c r="F59" s="403" t="s">
        <v>683</v>
      </c>
      <c r="G59" s="403"/>
    </row>
    <row r="60" spans="1:7" x14ac:dyDescent="0.25">
      <c r="A60" s="404" t="s">
        <v>40</v>
      </c>
      <c r="B60" s="404"/>
      <c r="C60" s="404"/>
      <c r="D60" s="404"/>
      <c r="E60" s="404"/>
      <c r="F60" s="404"/>
      <c r="G60" s="404"/>
    </row>
    <row r="61" spans="1:7" x14ac:dyDescent="0.25">
      <c r="A61" s="404" t="s">
        <v>234</v>
      </c>
      <c r="B61" s="404"/>
      <c r="C61" s="404"/>
      <c r="D61" s="404"/>
      <c r="E61" s="404"/>
      <c r="F61" s="404"/>
      <c r="G61" s="404"/>
    </row>
    <row r="62" spans="1:7" x14ac:dyDescent="0.25">
      <c r="A62" s="404" t="s">
        <v>673</v>
      </c>
      <c r="B62" s="404"/>
      <c r="C62" s="404"/>
      <c r="D62" s="404"/>
      <c r="E62" s="404"/>
      <c r="F62" s="404"/>
      <c r="G62" s="404"/>
    </row>
    <row r="63" spans="1:7" x14ac:dyDescent="0.25">
      <c r="A63" s="295"/>
      <c r="B63" s="295"/>
      <c r="C63" s="295"/>
      <c r="D63" s="295"/>
      <c r="E63" s="295"/>
      <c r="F63" s="295"/>
      <c r="G63" s="295"/>
    </row>
    <row r="64" spans="1:7" ht="25.5" x14ac:dyDescent="0.25">
      <c r="A64" s="15" t="s">
        <v>41</v>
      </c>
      <c r="B64" s="388" t="s">
        <v>684</v>
      </c>
      <c r="C64" s="388"/>
      <c r="D64" s="388"/>
      <c r="E64" s="388"/>
      <c r="F64" s="388"/>
      <c r="G64" s="388"/>
    </row>
    <row r="65" spans="1:7" x14ac:dyDescent="0.25">
      <c r="A65" s="303" t="s">
        <v>42</v>
      </c>
      <c r="B65" s="386" t="s">
        <v>692</v>
      </c>
      <c r="C65" s="386"/>
      <c r="D65" s="386"/>
      <c r="E65" s="386"/>
      <c r="F65" s="292"/>
      <c r="G65" s="292"/>
    </row>
    <row r="66" spans="1:7" ht="120" customHeight="1" x14ac:dyDescent="0.25">
      <c r="A66" s="303" t="s">
        <v>0</v>
      </c>
      <c r="B66" s="388" t="s">
        <v>736</v>
      </c>
      <c r="C66" s="388"/>
      <c r="D66" s="388"/>
      <c r="E66" s="388"/>
      <c r="F66" s="388"/>
      <c r="G66" s="388"/>
    </row>
    <row r="67" spans="1:7" x14ac:dyDescent="0.25">
      <c r="A67" s="302" t="s">
        <v>43</v>
      </c>
      <c r="B67" s="292"/>
      <c r="C67" s="302"/>
      <c r="D67" s="302"/>
      <c r="E67" s="302"/>
      <c r="F67" s="302"/>
      <c r="G67" s="302"/>
    </row>
    <row r="68" spans="1:7" ht="25.5" x14ac:dyDescent="0.25">
      <c r="A68" s="293" t="s">
        <v>1</v>
      </c>
      <c r="B68" s="386" t="s">
        <v>99</v>
      </c>
      <c r="C68" s="386"/>
      <c r="D68" s="386"/>
      <c r="E68" s="386"/>
      <c r="F68" s="386"/>
      <c r="G68" s="386"/>
    </row>
    <row r="69" spans="1:7" x14ac:dyDescent="0.25">
      <c r="A69" s="293" t="s">
        <v>44</v>
      </c>
      <c r="B69" s="292" t="s">
        <v>81</v>
      </c>
      <c r="C69" s="302"/>
      <c r="D69" s="302"/>
      <c r="E69" s="302"/>
      <c r="F69" s="302"/>
      <c r="G69" s="302"/>
    </row>
    <row r="70" spans="1:7" x14ac:dyDescent="0.25">
      <c r="A70" s="293" t="s">
        <v>45</v>
      </c>
      <c r="B70" s="386" t="s">
        <v>54</v>
      </c>
      <c r="C70" s="386"/>
      <c r="D70" s="302"/>
      <c r="E70" s="302"/>
      <c r="F70" s="302"/>
      <c r="G70" s="302"/>
    </row>
    <row r="71" spans="1:7" x14ac:dyDescent="0.25">
      <c r="A71" s="293" t="s">
        <v>55</v>
      </c>
      <c r="B71" s="292" t="s">
        <v>115</v>
      </c>
      <c r="C71" s="302"/>
      <c r="D71" s="302"/>
      <c r="E71" s="302"/>
      <c r="F71" s="302"/>
      <c r="G71" s="302"/>
    </row>
    <row r="72" spans="1:7" x14ac:dyDescent="0.25">
      <c r="A72" s="303" t="s">
        <v>46</v>
      </c>
      <c r="B72" s="388" t="s">
        <v>685</v>
      </c>
      <c r="C72" s="388"/>
      <c r="D72" s="388"/>
      <c r="E72" s="388"/>
      <c r="F72" s="388"/>
      <c r="G72" s="388"/>
    </row>
    <row r="73" spans="1:7" ht="25.5" x14ac:dyDescent="0.25">
      <c r="A73" s="303" t="s">
        <v>118</v>
      </c>
      <c r="B73" s="398" t="s">
        <v>686</v>
      </c>
      <c r="C73" s="398"/>
      <c r="D73" s="398"/>
      <c r="E73" s="398"/>
      <c r="F73" s="398"/>
      <c r="G73" s="398"/>
    </row>
    <row r="74" spans="1:7" ht="25.5" x14ac:dyDescent="0.25">
      <c r="A74" s="303" t="s">
        <v>47</v>
      </c>
      <c r="B74" s="388" t="s">
        <v>687</v>
      </c>
      <c r="C74" s="388"/>
      <c r="D74" s="388"/>
      <c r="E74" s="388"/>
      <c r="F74" s="388"/>
      <c r="G74" s="388"/>
    </row>
    <row r="75" spans="1:7" x14ac:dyDescent="0.25">
      <c r="A75" s="303"/>
      <c r="B75" s="293"/>
      <c r="C75" s="293"/>
      <c r="D75" s="293"/>
      <c r="E75" s="293"/>
      <c r="F75" s="293"/>
      <c r="G75" s="293"/>
    </row>
    <row r="76" spans="1:7" x14ac:dyDescent="0.25">
      <c r="A76" s="399" t="s">
        <v>48</v>
      </c>
      <c r="B76" s="399"/>
      <c r="C76" s="399"/>
      <c r="D76" s="399"/>
      <c r="E76" s="399"/>
      <c r="F76" s="399"/>
      <c r="G76" s="399"/>
    </row>
    <row r="77" spans="1:7" x14ac:dyDescent="0.25">
      <c r="A77" s="391" t="s">
        <v>49</v>
      </c>
      <c r="B77" s="391" t="s">
        <v>11</v>
      </c>
      <c r="C77" s="296" t="s">
        <v>50</v>
      </c>
      <c r="D77" s="298" t="s">
        <v>15</v>
      </c>
      <c r="E77" s="393" t="s">
        <v>51</v>
      </c>
      <c r="F77" s="394"/>
      <c r="G77" s="395"/>
    </row>
    <row r="78" spans="1:7" x14ac:dyDescent="0.25">
      <c r="A78" s="392"/>
      <c r="B78" s="392"/>
      <c r="C78" s="296" t="s">
        <v>133</v>
      </c>
      <c r="D78" s="296" t="s">
        <v>226</v>
      </c>
      <c r="E78" s="296" t="s">
        <v>404</v>
      </c>
      <c r="F78" s="301" t="s">
        <v>605</v>
      </c>
      <c r="G78" s="301" t="s">
        <v>674</v>
      </c>
    </row>
    <row r="79" spans="1:7" x14ac:dyDescent="0.25">
      <c r="A79" s="12" t="s">
        <v>8</v>
      </c>
      <c r="B79" s="4" t="s">
        <v>52</v>
      </c>
      <c r="C79" s="9">
        <v>206140</v>
      </c>
      <c r="D79" s="7"/>
      <c r="E79" s="7"/>
      <c r="F79" s="7"/>
      <c r="G79" s="7"/>
    </row>
    <row r="80" spans="1:7" ht="25.5" x14ac:dyDescent="0.25">
      <c r="A80" s="7" t="s">
        <v>651</v>
      </c>
      <c r="B80" s="4" t="s">
        <v>52</v>
      </c>
      <c r="C80" s="7"/>
      <c r="D80" s="9">
        <v>250663</v>
      </c>
      <c r="E80" s="305">
        <v>287244</v>
      </c>
      <c r="F80" s="305">
        <v>297298</v>
      </c>
      <c r="G80" s="305">
        <v>312162.90000000002</v>
      </c>
    </row>
    <row r="81" spans="1:7" x14ac:dyDescent="0.25">
      <c r="A81" s="11" t="s">
        <v>53</v>
      </c>
      <c r="B81" s="296" t="s">
        <v>52</v>
      </c>
      <c r="C81" s="364">
        <f>SUM(C79:C80)</f>
        <v>206140</v>
      </c>
      <c r="D81" s="364">
        <f t="shared" ref="D81:G81" si="1">SUM(D79:D80)</f>
        <v>250663</v>
      </c>
      <c r="E81" s="364">
        <f t="shared" si="1"/>
        <v>287244</v>
      </c>
      <c r="F81" s="364">
        <f t="shared" si="1"/>
        <v>297298</v>
      </c>
      <c r="G81" s="364">
        <f t="shared" si="1"/>
        <v>312162.90000000002</v>
      </c>
    </row>
    <row r="82" spans="1:7" x14ac:dyDescent="0.25">
      <c r="A82" s="303"/>
      <c r="B82" s="293"/>
      <c r="C82" s="293"/>
      <c r="D82" s="293"/>
      <c r="E82" s="293"/>
      <c r="F82" s="293"/>
      <c r="G82" s="293"/>
    </row>
    <row r="83" spans="1:7" ht="25.5" x14ac:dyDescent="0.25">
      <c r="A83" s="16" t="s">
        <v>57</v>
      </c>
      <c r="B83" s="387" t="s">
        <v>56</v>
      </c>
      <c r="C83" s="387"/>
      <c r="D83" s="387"/>
      <c r="E83" s="387"/>
      <c r="F83" s="387"/>
      <c r="G83" s="387"/>
    </row>
    <row r="84" spans="1:7" x14ac:dyDescent="0.25">
      <c r="A84" s="16" t="s">
        <v>58</v>
      </c>
      <c r="B84" s="386" t="s">
        <v>104</v>
      </c>
      <c r="C84" s="386"/>
      <c r="D84" s="386"/>
      <c r="E84" s="299"/>
      <c r="F84" s="299"/>
      <c r="G84" s="299"/>
    </row>
    <row r="85" spans="1:7" x14ac:dyDescent="0.25">
      <c r="A85" s="16" t="s">
        <v>44</v>
      </c>
      <c r="B85" s="387" t="s">
        <v>81</v>
      </c>
      <c r="C85" s="387"/>
      <c r="D85" s="387"/>
      <c r="E85" s="387"/>
      <c r="F85" s="387"/>
      <c r="G85" s="387"/>
    </row>
    <row r="86" spans="1:7" x14ac:dyDescent="0.25">
      <c r="A86" s="16" t="s">
        <v>55</v>
      </c>
      <c r="B86" s="292" t="s">
        <v>115</v>
      </c>
      <c r="C86" s="299"/>
      <c r="D86" s="299"/>
      <c r="E86" s="299"/>
      <c r="F86" s="299"/>
      <c r="G86" s="299"/>
    </row>
    <row r="87" spans="1:7" ht="25.5" customHeight="1" x14ac:dyDescent="0.25">
      <c r="A87" s="303" t="s">
        <v>59</v>
      </c>
      <c r="B87" s="388" t="s">
        <v>685</v>
      </c>
      <c r="C87" s="388"/>
      <c r="D87" s="388"/>
      <c r="E87" s="388"/>
      <c r="F87" s="388"/>
      <c r="G87" s="388"/>
    </row>
    <row r="88" spans="1:7" x14ac:dyDescent="0.25">
      <c r="A88" s="414" t="s">
        <v>12</v>
      </c>
      <c r="B88" s="414"/>
      <c r="C88" s="414"/>
      <c r="D88" s="414"/>
      <c r="E88" s="414"/>
      <c r="F88" s="414"/>
      <c r="G88" s="414"/>
    </row>
    <row r="89" spans="1:7" x14ac:dyDescent="0.25">
      <c r="A89" s="391" t="s">
        <v>12</v>
      </c>
      <c r="B89" s="391" t="s">
        <v>11</v>
      </c>
      <c r="C89" s="296" t="s">
        <v>50</v>
      </c>
      <c r="D89" s="296" t="s">
        <v>15</v>
      </c>
      <c r="E89" s="393" t="s">
        <v>51</v>
      </c>
      <c r="F89" s="394"/>
      <c r="G89" s="395"/>
    </row>
    <row r="90" spans="1:7" x14ac:dyDescent="0.25">
      <c r="A90" s="392"/>
      <c r="B90" s="392"/>
      <c r="C90" s="306" t="s">
        <v>133</v>
      </c>
      <c r="D90" s="306" t="s">
        <v>226</v>
      </c>
      <c r="E90" s="306" t="s">
        <v>404</v>
      </c>
      <c r="F90" s="314" t="s">
        <v>605</v>
      </c>
      <c r="G90" s="314" t="s">
        <v>674</v>
      </c>
    </row>
    <row r="91" spans="1:7" ht="25.5" x14ac:dyDescent="0.25">
      <c r="A91" s="25" t="s">
        <v>688</v>
      </c>
      <c r="B91" s="26" t="s">
        <v>689</v>
      </c>
      <c r="C91" s="4">
        <v>2</v>
      </c>
      <c r="D91" s="4"/>
      <c r="E91" s="10"/>
      <c r="F91" s="10"/>
      <c r="G91" s="10"/>
    </row>
    <row r="92" spans="1:7" x14ac:dyDescent="0.25">
      <c r="A92" s="293"/>
      <c r="B92" s="292"/>
      <c r="C92" s="302"/>
      <c r="D92" s="302"/>
      <c r="E92" s="302"/>
      <c r="F92" s="302"/>
      <c r="G92" s="302"/>
    </row>
    <row r="93" spans="1:7" x14ac:dyDescent="0.25">
      <c r="A93" s="399" t="s">
        <v>48</v>
      </c>
      <c r="B93" s="399"/>
      <c r="C93" s="399"/>
      <c r="D93" s="399"/>
      <c r="E93" s="399"/>
      <c r="F93" s="399"/>
      <c r="G93" s="399"/>
    </row>
    <row r="94" spans="1:7" x14ac:dyDescent="0.25">
      <c r="A94" s="391" t="s">
        <v>49</v>
      </c>
      <c r="B94" s="391" t="s">
        <v>11</v>
      </c>
      <c r="C94" s="296" t="s">
        <v>50</v>
      </c>
      <c r="D94" s="296" t="s">
        <v>15</v>
      </c>
      <c r="E94" s="393" t="s">
        <v>51</v>
      </c>
      <c r="F94" s="394"/>
      <c r="G94" s="395"/>
    </row>
    <row r="95" spans="1:7" x14ac:dyDescent="0.25">
      <c r="A95" s="392"/>
      <c r="B95" s="392"/>
      <c r="C95" s="306" t="s">
        <v>133</v>
      </c>
      <c r="D95" s="306" t="s">
        <v>226</v>
      </c>
      <c r="E95" s="306" t="s">
        <v>404</v>
      </c>
      <c r="F95" s="314" t="s">
        <v>605</v>
      </c>
      <c r="G95" s="314" t="s">
        <v>674</v>
      </c>
    </row>
    <row r="96" spans="1:7" x14ac:dyDescent="0.25">
      <c r="A96" s="11" t="s">
        <v>53</v>
      </c>
      <c r="B96" s="296" t="s">
        <v>52</v>
      </c>
      <c r="C96" s="9">
        <v>206140</v>
      </c>
      <c r="D96" s="9"/>
      <c r="E96" s="9"/>
      <c r="F96" s="46"/>
      <c r="G96" s="240"/>
    </row>
    <row r="98" spans="1:7" ht="25.5" x14ac:dyDescent="0.25">
      <c r="A98" s="16" t="s">
        <v>57</v>
      </c>
      <c r="B98" s="387" t="s">
        <v>653</v>
      </c>
      <c r="C98" s="387"/>
      <c r="D98" s="387"/>
      <c r="E98" s="387"/>
      <c r="F98" s="387"/>
      <c r="G98" s="387"/>
    </row>
    <row r="99" spans="1:7" x14ac:dyDescent="0.25">
      <c r="A99" s="16" t="s">
        <v>58</v>
      </c>
      <c r="B99" s="386" t="s">
        <v>104</v>
      </c>
      <c r="C99" s="386"/>
      <c r="D99" s="386"/>
      <c r="E99" s="312"/>
      <c r="F99" s="312"/>
      <c r="G99" s="312"/>
    </row>
    <row r="100" spans="1:7" x14ac:dyDescent="0.25">
      <c r="A100" s="16" t="s">
        <v>44</v>
      </c>
      <c r="B100" s="387" t="s">
        <v>81</v>
      </c>
      <c r="C100" s="387"/>
      <c r="D100" s="387"/>
      <c r="E100" s="387"/>
      <c r="F100" s="387"/>
      <c r="G100" s="387"/>
    </row>
    <row r="101" spans="1:7" x14ac:dyDescent="0.25">
      <c r="A101" s="16" t="s">
        <v>55</v>
      </c>
      <c r="B101" s="310" t="s">
        <v>115</v>
      </c>
      <c r="C101" s="312"/>
      <c r="D101" s="312"/>
      <c r="E101" s="312"/>
      <c r="F101" s="312"/>
      <c r="G101" s="312"/>
    </row>
    <row r="102" spans="1:7" ht="25.5" customHeight="1" x14ac:dyDescent="0.25">
      <c r="A102" s="316" t="s">
        <v>59</v>
      </c>
      <c r="B102" s="388" t="s">
        <v>685</v>
      </c>
      <c r="C102" s="388"/>
      <c r="D102" s="388"/>
      <c r="E102" s="388"/>
      <c r="F102" s="388"/>
      <c r="G102" s="388"/>
    </row>
    <row r="103" spans="1:7" x14ac:dyDescent="0.25">
      <c r="A103" s="414" t="s">
        <v>12</v>
      </c>
      <c r="B103" s="414"/>
      <c r="C103" s="414"/>
      <c r="D103" s="414"/>
      <c r="E103" s="414"/>
      <c r="F103" s="414"/>
      <c r="G103" s="414"/>
    </row>
    <row r="104" spans="1:7" x14ac:dyDescent="0.25">
      <c r="A104" s="391" t="s">
        <v>12</v>
      </c>
      <c r="B104" s="391" t="s">
        <v>11</v>
      </c>
      <c r="C104" s="306" t="s">
        <v>50</v>
      </c>
      <c r="D104" s="306" t="s">
        <v>15</v>
      </c>
      <c r="E104" s="393" t="s">
        <v>51</v>
      </c>
      <c r="F104" s="394"/>
      <c r="G104" s="395"/>
    </row>
    <row r="105" spans="1:7" x14ac:dyDescent="0.25">
      <c r="A105" s="392"/>
      <c r="B105" s="392"/>
      <c r="C105" s="306" t="s">
        <v>133</v>
      </c>
      <c r="D105" s="306" t="s">
        <v>226</v>
      </c>
      <c r="E105" s="306" t="s">
        <v>404</v>
      </c>
      <c r="F105" s="314" t="s">
        <v>605</v>
      </c>
      <c r="G105" s="314" t="s">
        <v>674</v>
      </c>
    </row>
    <row r="106" spans="1:7" ht="25.5" x14ac:dyDescent="0.25">
      <c r="A106" s="25" t="s">
        <v>688</v>
      </c>
      <c r="B106" s="26" t="s">
        <v>689</v>
      </c>
      <c r="C106" s="4"/>
      <c r="D106" s="4">
        <v>2</v>
      </c>
      <c r="E106" s="4">
        <v>2</v>
      </c>
      <c r="F106" s="4">
        <v>2</v>
      </c>
      <c r="G106" s="4">
        <v>2</v>
      </c>
    </row>
    <row r="108" spans="1:7" x14ac:dyDescent="0.25">
      <c r="A108" s="399" t="s">
        <v>48</v>
      </c>
      <c r="B108" s="399"/>
      <c r="C108" s="399"/>
      <c r="D108" s="399"/>
      <c r="E108" s="399"/>
      <c r="F108" s="399"/>
      <c r="G108" s="399"/>
    </row>
    <row r="109" spans="1:7" x14ac:dyDescent="0.25">
      <c r="A109" s="391" t="s">
        <v>49</v>
      </c>
      <c r="B109" s="391" t="s">
        <v>11</v>
      </c>
      <c r="C109" s="306" t="s">
        <v>50</v>
      </c>
      <c r="D109" s="306" t="s">
        <v>15</v>
      </c>
      <c r="E109" s="393" t="s">
        <v>51</v>
      </c>
      <c r="F109" s="394"/>
      <c r="G109" s="395"/>
    </row>
    <row r="110" spans="1:7" x14ac:dyDescent="0.25">
      <c r="A110" s="392"/>
      <c r="B110" s="392"/>
      <c r="C110" s="306" t="s">
        <v>133</v>
      </c>
      <c r="D110" s="306" t="s">
        <v>226</v>
      </c>
      <c r="E110" s="306" t="s">
        <v>404</v>
      </c>
      <c r="F110" s="314" t="s">
        <v>605</v>
      </c>
      <c r="G110" s="314" t="s">
        <v>674</v>
      </c>
    </row>
    <row r="111" spans="1:7" ht="21.75" customHeight="1" x14ac:dyDescent="0.25">
      <c r="A111" s="11" t="s">
        <v>53</v>
      </c>
      <c r="B111" s="306" t="s">
        <v>52</v>
      </c>
      <c r="C111" s="9"/>
      <c r="D111" s="9">
        <v>250663</v>
      </c>
      <c r="E111" s="305">
        <v>287244</v>
      </c>
      <c r="F111" s="305">
        <v>297298</v>
      </c>
      <c r="G111" s="305">
        <v>312162.90000000002</v>
      </c>
    </row>
  </sheetData>
  <mergeCells count="84">
    <mergeCell ref="A104:A105"/>
    <mergeCell ref="B104:B105"/>
    <mergeCell ref="E104:G104"/>
    <mergeCell ref="A108:G108"/>
    <mergeCell ref="A109:A110"/>
    <mergeCell ref="B109:B110"/>
    <mergeCell ref="E109:G109"/>
    <mergeCell ref="B98:G98"/>
    <mergeCell ref="B99:D99"/>
    <mergeCell ref="B100:G100"/>
    <mergeCell ref="B102:G102"/>
    <mergeCell ref="A103:G103"/>
    <mergeCell ref="B16:G16"/>
    <mergeCell ref="F1:G1"/>
    <mergeCell ref="F2:G2"/>
    <mergeCell ref="F3:G3"/>
    <mergeCell ref="A4:G4"/>
    <mergeCell ref="A5:G5"/>
    <mergeCell ref="B6:E6"/>
    <mergeCell ref="B8:G8"/>
    <mergeCell ref="B9:E9"/>
    <mergeCell ref="B10:G10"/>
    <mergeCell ref="B12:E12"/>
    <mergeCell ref="B13:G13"/>
    <mergeCell ref="B17:G17"/>
    <mergeCell ref="B18:G18"/>
    <mergeCell ref="A32:G32"/>
    <mergeCell ref="A33:A34"/>
    <mergeCell ref="B33:B34"/>
    <mergeCell ref="E33:G33"/>
    <mergeCell ref="A20:G20"/>
    <mergeCell ref="A21:A22"/>
    <mergeCell ref="B21:B22"/>
    <mergeCell ref="E21:G21"/>
    <mergeCell ref="B27:D27"/>
    <mergeCell ref="B28:D28"/>
    <mergeCell ref="B29:G29"/>
    <mergeCell ref="B31:G31"/>
    <mergeCell ref="A37:G37"/>
    <mergeCell ref="A38:A39"/>
    <mergeCell ref="B38:B39"/>
    <mergeCell ref="E38:G38"/>
    <mergeCell ref="F57:G57"/>
    <mergeCell ref="B44:G44"/>
    <mergeCell ref="B46:G46"/>
    <mergeCell ref="A48:G48"/>
    <mergeCell ref="A49:A50"/>
    <mergeCell ref="B43:D43"/>
    <mergeCell ref="B42:G42"/>
    <mergeCell ref="B49:B50"/>
    <mergeCell ref="E49:G49"/>
    <mergeCell ref="A53:G53"/>
    <mergeCell ref="A54:A55"/>
    <mergeCell ref="B54:B55"/>
    <mergeCell ref="A94:A95"/>
    <mergeCell ref="B94:B95"/>
    <mergeCell ref="E94:G94"/>
    <mergeCell ref="B66:G66"/>
    <mergeCell ref="B68:G68"/>
    <mergeCell ref="B70:C70"/>
    <mergeCell ref="B72:G72"/>
    <mergeCell ref="B73:G73"/>
    <mergeCell ref="B74:G74"/>
    <mergeCell ref="A88:G88"/>
    <mergeCell ref="A89:A90"/>
    <mergeCell ref="B89:B90"/>
    <mergeCell ref="E89:G89"/>
    <mergeCell ref="A93:G93"/>
    <mergeCell ref="B85:G85"/>
    <mergeCell ref="B87:G87"/>
    <mergeCell ref="E54:G54"/>
    <mergeCell ref="B83:G83"/>
    <mergeCell ref="B84:D84"/>
    <mergeCell ref="A76:G76"/>
    <mergeCell ref="A77:A78"/>
    <mergeCell ref="B77:B78"/>
    <mergeCell ref="E77:G77"/>
    <mergeCell ref="B65:E65"/>
    <mergeCell ref="F58:G58"/>
    <mergeCell ref="F59:G59"/>
    <mergeCell ref="A60:G60"/>
    <mergeCell ref="A61:G61"/>
    <mergeCell ref="A62:G62"/>
    <mergeCell ref="B64:G6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2" manualBreakCount="2">
    <brk id="19" max="6" man="1"/>
    <brk id="75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61"/>
  <sheetViews>
    <sheetView view="pageBreakPreview" topLeftCell="A7" zoomScale="85" zoomScaleNormal="85" zoomScaleSheetLayoutView="85" workbookViewId="0">
      <selection activeCell="B39" sqref="B39"/>
    </sheetView>
  </sheetViews>
  <sheetFormatPr defaultColWidth="9.140625" defaultRowHeight="12.75" x14ac:dyDescent="0.25"/>
  <cols>
    <col min="1" max="1" width="39.42578125" style="95" customWidth="1"/>
    <col min="2" max="2" width="20.28515625" style="95" customWidth="1"/>
    <col min="3" max="3" width="18.140625" style="95" customWidth="1"/>
    <col min="4" max="4" width="18.7109375" style="95" customWidth="1"/>
    <col min="5" max="5" width="16.140625" style="95" customWidth="1"/>
    <col min="6" max="6" width="14" style="95" customWidth="1"/>
    <col min="7" max="7" width="22" style="95" customWidth="1"/>
    <col min="8" max="16384" width="9.140625" style="95"/>
  </cols>
  <sheetData>
    <row r="1" spans="1:15" s="104" customFormat="1" ht="17.25" customHeight="1" x14ac:dyDescent="0.25">
      <c r="F1" s="427" t="s">
        <v>405</v>
      </c>
      <c r="G1" s="427"/>
    </row>
    <row r="2" spans="1:15" ht="74.25" customHeight="1" x14ac:dyDescent="0.25">
      <c r="F2" s="428" t="s">
        <v>235</v>
      </c>
      <c r="G2" s="428"/>
    </row>
    <row r="3" spans="1:15" s="2" customFormat="1" ht="64.5" customHeight="1" x14ac:dyDescent="0.25">
      <c r="A3" s="5"/>
      <c r="B3" s="5"/>
      <c r="C3" s="5"/>
      <c r="D3" s="5"/>
      <c r="E3" s="5"/>
      <c r="F3" s="444" t="s">
        <v>408</v>
      </c>
      <c r="G3" s="444"/>
    </row>
    <row r="4" spans="1:15" s="2" customFormat="1" ht="81" customHeight="1" x14ac:dyDescent="0.25">
      <c r="A4" s="5"/>
      <c r="B4" s="5"/>
      <c r="C4" s="5"/>
      <c r="D4" s="5"/>
      <c r="E4" s="5"/>
      <c r="F4" s="443" t="s">
        <v>410</v>
      </c>
      <c r="G4" s="443"/>
    </row>
    <row r="5" spans="1:15" s="5" customFormat="1" ht="115.5" customHeight="1" x14ac:dyDescent="0.25">
      <c r="F5" s="443" t="s">
        <v>326</v>
      </c>
      <c r="G5" s="443"/>
      <c r="H5" s="1"/>
    </row>
    <row r="6" spans="1:15" ht="32.25" customHeight="1" x14ac:dyDescent="0.25">
      <c r="A6" s="404" t="s">
        <v>19</v>
      </c>
      <c r="B6" s="404"/>
      <c r="C6" s="404"/>
      <c r="D6" s="404"/>
      <c r="E6" s="404"/>
      <c r="F6" s="404"/>
      <c r="G6" s="404"/>
      <c r="H6" s="1"/>
      <c r="I6" s="1"/>
      <c r="J6" s="1"/>
      <c r="K6" s="1"/>
      <c r="L6" s="1"/>
      <c r="M6" s="1"/>
      <c r="N6" s="1"/>
      <c r="O6" s="1"/>
    </row>
    <row r="7" spans="1:15" ht="32.25" customHeight="1" x14ac:dyDescent="0.25">
      <c r="A7" s="399" t="s">
        <v>233</v>
      </c>
      <c r="B7" s="399"/>
      <c r="C7" s="399"/>
      <c r="D7" s="399"/>
      <c r="E7" s="399"/>
      <c r="F7" s="399"/>
      <c r="G7" s="399"/>
      <c r="H7" s="1"/>
      <c r="I7" s="1"/>
      <c r="J7" s="1"/>
    </row>
    <row r="8" spans="1:15" ht="32.25" customHeight="1" x14ac:dyDescent="0.25">
      <c r="A8" s="24"/>
      <c r="B8" s="404" t="s">
        <v>228</v>
      </c>
      <c r="C8" s="404"/>
      <c r="D8" s="404"/>
      <c r="E8" s="404"/>
      <c r="F8" s="6"/>
      <c r="G8" s="6"/>
      <c r="H8" s="3"/>
      <c r="I8" s="3"/>
      <c r="J8" s="1"/>
      <c r="K8" s="1"/>
      <c r="L8" s="1"/>
      <c r="M8" s="1"/>
      <c r="N8" s="1"/>
      <c r="O8" s="1"/>
    </row>
    <row r="9" spans="1:15" ht="10.15" customHeight="1" x14ac:dyDescent="0.25">
      <c r="A9" s="24"/>
      <c r="B9" s="96"/>
      <c r="C9" s="96"/>
      <c r="D9" s="96"/>
      <c r="E9" s="96"/>
      <c r="F9" s="6"/>
      <c r="G9" s="6"/>
      <c r="H9" s="3"/>
      <c r="I9" s="3"/>
      <c r="J9" s="1"/>
      <c r="K9" s="1"/>
      <c r="L9" s="1"/>
      <c r="M9" s="1"/>
      <c r="N9" s="1"/>
      <c r="O9" s="1"/>
    </row>
    <row r="10" spans="1:15" ht="30" customHeight="1" x14ac:dyDescent="0.25">
      <c r="A10" s="15" t="s">
        <v>34</v>
      </c>
      <c r="B10" s="388" t="s">
        <v>254</v>
      </c>
      <c r="C10" s="388"/>
      <c r="D10" s="388"/>
      <c r="E10" s="388"/>
      <c r="F10" s="388"/>
      <c r="G10" s="388"/>
      <c r="H10" s="1"/>
      <c r="I10" s="1"/>
      <c r="J10" s="1"/>
    </row>
    <row r="11" spans="1:15" ht="19.899999999999999" customHeight="1" x14ac:dyDescent="0.25">
      <c r="A11" s="44" t="s">
        <v>33</v>
      </c>
      <c r="B11" s="386" t="s">
        <v>339</v>
      </c>
      <c r="C11" s="386"/>
      <c r="D11" s="386"/>
      <c r="E11" s="386"/>
      <c r="F11" s="44"/>
      <c r="G11" s="44"/>
      <c r="H11" s="1"/>
      <c r="I11" s="1"/>
      <c r="J11" s="1"/>
    </row>
    <row r="12" spans="1:15" ht="108" customHeight="1" x14ac:dyDescent="0.25">
      <c r="A12" s="15" t="s">
        <v>32</v>
      </c>
      <c r="B12" s="388" t="s">
        <v>406</v>
      </c>
      <c r="C12" s="388"/>
      <c r="D12" s="388"/>
      <c r="E12" s="388"/>
      <c r="F12" s="388"/>
      <c r="G12" s="388"/>
      <c r="H12" s="1"/>
      <c r="I12" s="1"/>
      <c r="J12" s="1"/>
    </row>
    <row r="13" spans="1:15" ht="21.6" customHeight="1" x14ac:dyDescent="0.25">
      <c r="A13" s="44" t="s">
        <v>22</v>
      </c>
      <c r="B13" s="98"/>
      <c r="C13" s="44"/>
      <c r="D13" s="44"/>
      <c r="E13" s="44"/>
      <c r="F13" s="44"/>
      <c r="G13" s="44"/>
      <c r="H13" s="1"/>
      <c r="I13" s="1"/>
      <c r="J13" s="1"/>
    </row>
    <row r="14" spans="1:15" ht="24.6" customHeight="1" x14ac:dyDescent="0.25">
      <c r="A14" s="13" t="s">
        <v>103</v>
      </c>
      <c r="B14" s="386" t="s">
        <v>100</v>
      </c>
      <c r="C14" s="386"/>
      <c r="D14" s="386"/>
      <c r="E14" s="44"/>
      <c r="F14" s="44"/>
      <c r="G14" s="44"/>
      <c r="H14" s="1"/>
      <c r="I14" s="1"/>
      <c r="J14" s="1"/>
    </row>
    <row r="15" spans="1:15" ht="29.25" customHeight="1" x14ac:dyDescent="0.25">
      <c r="A15" s="44" t="s">
        <v>37</v>
      </c>
      <c r="B15" s="388" t="s">
        <v>121</v>
      </c>
      <c r="C15" s="386"/>
      <c r="D15" s="386"/>
      <c r="E15" s="386"/>
      <c r="F15" s="386"/>
      <c r="G15" s="386"/>
      <c r="H15" s="1"/>
      <c r="I15" s="1"/>
      <c r="J15" s="1"/>
    </row>
    <row r="16" spans="1:15" ht="22.9" customHeight="1" x14ac:dyDescent="0.25">
      <c r="A16" s="44" t="s">
        <v>14</v>
      </c>
      <c r="B16" s="98" t="s">
        <v>3</v>
      </c>
      <c r="C16" s="44"/>
      <c r="D16" s="44"/>
      <c r="E16" s="44"/>
      <c r="F16" s="44"/>
      <c r="G16" s="44"/>
      <c r="H16" s="1"/>
      <c r="I16" s="1"/>
      <c r="J16" s="1"/>
    </row>
    <row r="17" spans="1:10" ht="22.15" customHeight="1" x14ac:dyDescent="0.25">
      <c r="A17" s="44" t="s">
        <v>20</v>
      </c>
      <c r="B17" s="98" t="s">
        <v>114</v>
      </c>
      <c r="C17" s="44"/>
      <c r="D17" s="44"/>
      <c r="E17" s="44"/>
      <c r="F17" s="44"/>
      <c r="G17" s="44"/>
      <c r="H17" s="1"/>
      <c r="I17" s="1"/>
      <c r="J17" s="1"/>
    </row>
    <row r="18" spans="1:10" ht="24.6" customHeight="1" x14ac:dyDescent="0.25">
      <c r="A18" s="44" t="s">
        <v>4</v>
      </c>
      <c r="B18" s="388" t="s">
        <v>272</v>
      </c>
      <c r="C18" s="388"/>
      <c r="D18" s="388"/>
      <c r="E18" s="388"/>
      <c r="F18" s="388"/>
      <c r="G18" s="388"/>
      <c r="H18" s="1"/>
      <c r="I18" s="1"/>
      <c r="J18" s="1"/>
    </row>
    <row r="19" spans="1:10" ht="36.75" customHeight="1" x14ac:dyDescent="0.25">
      <c r="A19" s="13" t="s">
        <v>107</v>
      </c>
      <c r="B19" s="398" t="s">
        <v>285</v>
      </c>
      <c r="C19" s="398"/>
      <c r="D19" s="398"/>
      <c r="E19" s="398"/>
      <c r="F19" s="398"/>
      <c r="G19" s="398"/>
      <c r="H19" s="1"/>
      <c r="I19" s="1"/>
      <c r="J19" s="1"/>
    </row>
    <row r="20" spans="1:10" ht="36" customHeight="1" x14ac:dyDescent="0.25">
      <c r="A20" s="13" t="s">
        <v>13</v>
      </c>
      <c r="B20" s="388" t="s">
        <v>255</v>
      </c>
      <c r="C20" s="388"/>
      <c r="D20" s="388"/>
      <c r="E20" s="388"/>
      <c r="F20" s="388"/>
      <c r="G20" s="388"/>
      <c r="H20" s="1"/>
      <c r="I20" s="1"/>
      <c r="J20" s="1"/>
    </row>
    <row r="21" spans="1:10" ht="10.15" customHeight="1" x14ac:dyDescent="0.25">
      <c r="A21" s="98"/>
      <c r="B21" s="98"/>
      <c r="C21" s="44"/>
      <c r="D21" s="44"/>
      <c r="E21" s="44"/>
      <c r="F21" s="44"/>
      <c r="G21" s="44"/>
      <c r="H21" s="1"/>
      <c r="I21" s="1"/>
      <c r="J21" s="1"/>
    </row>
    <row r="22" spans="1:10" ht="15" customHeight="1" x14ac:dyDescent="0.25">
      <c r="A22" s="404" t="s">
        <v>23</v>
      </c>
      <c r="B22" s="404"/>
      <c r="C22" s="404"/>
      <c r="D22" s="404"/>
      <c r="E22" s="404"/>
      <c r="F22" s="404"/>
      <c r="G22" s="404"/>
      <c r="H22" s="1"/>
      <c r="I22" s="1"/>
      <c r="J22" s="1"/>
    </row>
    <row r="23" spans="1:10" ht="9.6" customHeight="1" x14ac:dyDescent="0.25">
      <c r="A23" s="44"/>
      <c r="B23" s="98"/>
      <c r="C23" s="44"/>
      <c r="D23" s="44"/>
      <c r="E23" s="44"/>
      <c r="F23" s="44"/>
      <c r="G23" s="44"/>
      <c r="H23" s="1"/>
      <c r="I23" s="1"/>
      <c r="J23" s="1"/>
    </row>
    <row r="24" spans="1:10" ht="31.15" customHeight="1" x14ac:dyDescent="0.25">
      <c r="A24" s="422" t="s">
        <v>24</v>
      </c>
      <c r="B24" s="391" t="s">
        <v>5</v>
      </c>
      <c r="C24" s="100" t="s">
        <v>26</v>
      </c>
      <c r="D24" s="99" t="s">
        <v>27</v>
      </c>
      <c r="E24" s="412" t="s">
        <v>28</v>
      </c>
      <c r="F24" s="412"/>
      <c r="G24" s="412"/>
      <c r="H24" s="1"/>
      <c r="I24" s="1"/>
      <c r="J24" s="1"/>
    </row>
    <row r="25" spans="1:10" ht="21.6" customHeight="1" x14ac:dyDescent="0.25">
      <c r="A25" s="422"/>
      <c r="B25" s="392"/>
      <c r="C25" s="100" t="s">
        <v>10</v>
      </c>
      <c r="D25" s="100" t="s">
        <v>17</v>
      </c>
      <c r="E25" s="100" t="s">
        <v>119</v>
      </c>
      <c r="F25" s="100" t="s">
        <v>127</v>
      </c>
      <c r="G25" s="100" t="s">
        <v>222</v>
      </c>
      <c r="H25" s="1"/>
      <c r="I25" s="1"/>
      <c r="J25" s="1"/>
    </row>
    <row r="26" spans="1:10" ht="33.6" customHeight="1" x14ac:dyDescent="0.25">
      <c r="A26" s="7" t="s">
        <v>25</v>
      </c>
      <c r="B26" s="4" t="s">
        <v>6</v>
      </c>
      <c r="C26" s="10"/>
      <c r="D26" s="47"/>
      <c r="E26" s="47">
        <v>1539008</v>
      </c>
      <c r="F26" s="47"/>
      <c r="G26" s="47"/>
      <c r="H26" s="1"/>
      <c r="I26" s="1"/>
      <c r="J26" s="1"/>
    </row>
    <row r="27" spans="1:10" ht="22.5" customHeight="1" x14ac:dyDescent="0.25">
      <c r="A27" s="12" t="s">
        <v>18</v>
      </c>
      <c r="B27" s="4" t="s">
        <v>6</v>
      </c>
      <c r="C27" s="10"/>
      <c r="D27" s="10"/>
      <c r="E27" s="47">
        <v>416079</v>
      </c>
      <c r="F27" s="10"/>
      <c r="G27" s="10"/>
      <c r="H27" s="1"/>
      <c r="I27" s="1"/>
      <c r="J27" s="1"/>
    </row>
    <row r="28" spans="1:10" s="82" customFormat="1" ht="30.6" customHeight="1" x14ac:dyDescent="0.25">
      <c r="A28" s="11" t="s">
        <v>29</v>
      </c>
      <c r="B28" s="100" t="s">
        <v>6</v>
      </c>
      <c r="C28" s="9">
        <f>C26+C27</f>
        <v>0</v>
      </c>
      <c r="D28" s="9">
        <f>D26+D27</f>
        <v>0</v>
      </c>
      <c r="E28" s="9">
        <f>E26+E27</f>
        <v>1955087</v>
      </c>
      <c r="F28" s="9">
        <f>F26+F27</f>
        <v>0</v>
      </c>
      <c r="G28" s="9">
        <f>G26+G27</f>
        <v>0</v>
      </c>
      <c r="H28" s="14"/>
      <c r="I28" s="14">
        <f>2145283-D28</f>
        <v>2145283</v>
      </c>
      <c r="J28" s="14"/>
    </row>
    <row r="29" spans="1:10" ht="8.4499999999999993" customHeight="1" x14ac:dyDescent="0.25">
      <c r="A29" s="98"/>
      <c r="B29" s="98"/>
      <c r="C29" s="44"/>
      <c r="D29" s="44"/>
      <c r="E29" s="44"/>
      <c r="F29" s="44"/>
      <c r="G29" s="44"/>
      <c r="H29" s="1"/>
      <c r="I29" s="1"/>
      <c r="J29" s="1"/>
    </row>
    <row r="30" spans="1:10" ht="29.25" customHeight="1" x14ac:dyDescent="0.25">
      <c r="A30" s="13" t="s">
        <v>30</v>
      </c>
      <c r="B30" s="421" t="s">
        <v>65</v>
      </c>
      <c r="C30" s="421"/>
      <c r="D30" s="421"/>
      <c r="E30" s="44"/>
      <c r="F30" s="44"/>
      <c r="G30" s="44"/>
      <c r="H30" s="1"/>
      <c r="I30" s="1"/>
      <c r="J30" s="1"/>
    </row>
    <row r="31" spans="1:10" ht="16.899999999999999" customHeight="1" x14ac:dyDescent="0.25">
      <c r="A31" s="44" t="s">
        <v>35</v>
      </c>
      <c r="B31" s="386"/>
      <c r="C31" s="386"/>
      <c r="D31" s="386"/>
      <c r="E31" s="44"/>
      <c r="F31" s="44"/>
      <c r="G31" s="44"/>
      <c r="H31" s="1"/>
      <c r="I31" s="1"/>
      <c r="J31" s="1"/>
    </row>
    <row r="32" spans="1:10" ht="32.25" customHeight="1" x14ac:dyDescent="0.25">
      <c r="A32" s="44" t="s">
        <v>37</v>
      </c>
      <c r="B32" s="388" t="s">
        <v>121</v>
      </c>
      <c r="C32" s="386"/>
      <c r="D32" s="386"/>
      <c r="E32" s="386"/>
      <c r="F32" s="386"/>
      <c r="G32" s="386"/>
      <c r="H32" s="1"/>
      <c r="I32" s="1"/>
      <c r="J32" s="1"/>
    </row>
    <row r="33" spans="1:10" ht="15" customHeight="1" x14ac:dyDescent="0.25">
      <c r="A33" s="44" t="s">
        <v>20</v>
      </c>
      <c r="B33" s="98" t="s">
        <v>114</v>
      </c>
      <c r="C33" s="44"/>
      <c r="D33" s="44"/>
      <c r="E33" s="44"/>
      <c r="F33" s="44"/>
      <c r="G33" s="44"/>
      <c r="H33" s="1"/>
      <c r="I33" s="1"/>
      <c r="J33" s="1"/>
    </row>
    <row r="34" spans="1:10" ht="33" customHeight="1" x14ac:dyDescent="0.25">
      <c r="A34" s="13" t="s">
        <v>36</v>
      </c>
      <c r="B34" s="388" t="s">
        <v>255</v>
      </c>
      <c r="C34" s="388"/>
      <c r="D34" s="388"/>
      <c r="E34" s="388"/>
      <c r="F34" s="388"/>
      <c r="G34" s="388"/>
      <c r="H34" s="1"/>
      <c r="I34" s="1"/>
      <c r="J34" s="1"/>
    </row>
    <row r="35" spans="1:10" ht="15" customHeight="1" x14ac:dyDescent="0.25">
      <c r="A35" s="13"/>
      <c r="B35" s="97"/>
      <c r="C35" s="97"/>
      <c r="D35" s="97"/>
      <c r="E35" s="97"/>
      <c r="F35" s="97"/>
      <c r="G35" s="97"/>
      <c r="H35" s="1"/>
      <c r="I35" s="1"/>
      <c r="J35" s="1"/>
    </row>
    <row r="36" spans="1:10" ht="19.149999999999999" customHeight="1" x14ac:dyDescent="0.25">
      <c r="A36" s="419" t="s">
        <v>21</v>
      </c>
      <c r="B36" s="419"/>
      <c r="C36" s="419"/>
      <c r="D36" s="419"/>
      <c r="E36" s="419"/>
      <c r="F36" s="419"/>
      <c r="G36" s="419"/>
      <c r="H36" s="1"/>
      <c r="I36" s="1"/>
      <c r="J36" s="1"/>
    </row>
    <row r="37" spans="1:10" ht="31.15" customHeight="1" x14ac:dyDescent="0.25">
      <c r="A37" s="412" t="s">
        <v>21</v>
      </c>
      <c r="B37" s="391" t="s">
        <v>5</v>
      </c>
      <c r="C37" s="100" t="s">
        <v>26</v>
      </c>
      <c r="D37" s="99" t="s">
        <v>27</v>
      </c>
      <c r="E37" s="412" t="s">
        <v>28</v>
      </c>
      <c r="F37" s="412"/>
      <c r="G37" s="412"/>
      <c r="H37" s="1"/>
      <c r="I37" s="1"/>
      <c r="J37" s="1"/>
    </row>
    <row r="38" spans="1:10" ht="21" customHeight="1" x14ac:dyDescent="0.25">
      <c r="A38" s="412"/>
      <c r="B38" s="392"/>
      <c r="C38" s="100" t="s">
        <v>17</v>
      </c>
      <c r="D38" s="100" t="s">
        <v>17</v>
      </c>
      <c r="E38" s="100" t="s">
        <v>119</v>
      </c>
      <c r="F38" s="100" t="s">
        <v>127</v>
      </c>
      <c r="G38" s="100" t="s">
        <v>222</v>
      </c>
      <c r="H38" s="1"/>
      <c r="I38" s="1"/>
      <c r="J38" s="1"/>
    </row>
    <row r="39" spans="1:10" ht="48" customHeight="1" x14ac:dyDescent="0.25">
      <c r="A39" s="48" t="s">
        <v>260</v>
      </c>
      <c r="B39" s="49" t="s">
        <v>6</v>
      </c>
      <c r="C39" s="10"/>
      <c r="D39" s="10"/>
      <c r="E39" s="10">
        <v>123778</v>
      </c>
      <c r="F39" s="10"/>
      <c r="G39" s="10"/>
      <c r="H39" s="1"/>
      <c r="I39" s="1"/>
      <c r="J39" s="1"/>
    </row>
    <row r="40" spans="1:10" ht="45.6" customHeight="1" x14ac:dyDescent="0.25">
      <c r="A40" s="48" t="s">
        <v>261</v>
      </c>
      <c r="B40" s="49" t="s">
        <v>6</v>
      </c>
      <c r="C40" s="10"/>
      <c r="D40" s="10"/>
      <c r="E40" s="10">
        <v>190034</v>
      </c>
      <c r="F40" s="10"/>
      <c r="G40" s="10"/>
      <c r="H40" s="1"/>
      <c r="I40" s="1"/>
      <c r="J40" s="1"/>
    </row>
    <row r="41" spans="1:10" ht="45.6" customHeight="1" x14ac:dyDescent="0.25">
      <c r="A41" s="48" t="s">
        <v>262</v>
      </c>
      <c r="B41" s="49" t="s">
        <v>6</v>
      </c>
      <c r="C41" s="10"/>
      <c r="D41" s="10"/>
      <c r="E41" s="10">
        <v>229739</v>
      </c>
      <c r="F41" s="10"/>
      <c r="G41" s="10"/>
      <c r="H41" s="1"/>
      <c r="I41" s="1"/>
      <c r="J41" s="1"/>
    </row>
    <row r="42" spans="1:10" ht="45.6" customHeight="1" x14ac:dyDescent="0.25">
      <c r="A42" s="48" t="s">
        <v>287</v>
      </c>
      <c r="B42" s="49" t="s">
        <v>6</v>
      </c>
      <c r="C42" s="10"/>
      <c r="D42" s="10"/>
      <c r="E42" s="10">
        <v>479749</v>
      </c>
      <c r="F42" s="10"/>
      <c r="G42" s="10"/>
      <c r="H42" s="1"/>
      <c r="I42" s="1"/>
      <c r="J42" s="1"/>
    </row>
    <row r="43" spans="1:10" ht="45.6" customHeight="1" x14ac:dyDescent="0.25">
      <c r="A43" s="48" t="s">
        <v>288</v>
      </c>
      <c r="B43" s="49" t="s">
        <v>6</v>
      </c>
      <c r="C43" s="10"/>
      <c r="D43" s="10"/>
      <c r="E43" s="10">
        <v>74518</v>
      </c>
      <c r="F43" s="10"/>
      <c r="G43" s="10"/>
      <c r="H43" s="1"/>
      <c r="I43" s="1"/>
      <c r="J43" s="1"/>
    </row>
    <row r="44" spans="1:10" ht="45.6" customHeight="1" x14ac:dyDescent="0.25">
      <c r="A44" s="48" t="s">
        <v>289</v>
      </c>
      <c r="B44" s="49" t="s">
        <v>6</v>
      </c>
      <c r="C44" s="10"/>
      <c r="D44" s="10"/>
      <c r="E44" s="10">
        <v>117891</v>
      </c>
      <c r="F44" s="10"/>
      <c r="G44" s="10"/>
      <c r="H44" s="1"/>
      <c r="I44" s="1"/>
      <c r="J44" s="1"/>
    </row>
    <row r="45" spans="1:10" ht="51" x14ac:dyDescent="0.25">
      <c r="A45" s="48" t="s">
        <v>290</v>
      </c>
      <c r="B45" s="49" t="s">
        <v>6</v>
      </c>
      <c r="C45" s="10"/>
      <c r="D45" s="10"/>
      <c r="E45" s="10">
        <v>88461</v>
      </c>
      <c r="F45" s="10"/>
      <c r="G45" s="10"/>
      <c r="H45" s="1"/>
      <c r="I45" s="1"/>
      <c r="J45" s="1"/>
    </row>
    <row r="46" spans="1:10" ht="51" x14ac:dyDescent="0.25">
      <c r="A46" s="48" t="s">
        <v>291</v>
      </c>
      <c r="B46" s="49" t="s">
        <v>6</v>
      </c>
      <c r="C46" s="10"/>
      <c r="D46" s="10"/>
      <c r="E46" s="10">
        <v>140148</v>
      </c>
      <c r="F46" s="10"/>
      <c r="G46" s="10"/>
      <c r="H46" s="1"/>
      <c r="I46" s="1"/>
      <c r="J46" s="1"/>
    </row>
    <row r="47" spans="1:10" ht="45.6" customHeight="1" x14ac:dyDescent="0.25">
      <c r="A47" s="48" t="s">
        <v>292</v>
      </c>
      <c r="B47" s="49" t="s">
        <v>6</v>
      </c>
      <c r="C47" s="10"/>
      <c r="D47" s="10"/>
      <c r="E47" s="10">
        <v>65580</v>
      </c>
      <c r="F47" s="10"/>
      <c r="G47" s="10"/>
      <c r="H47" s="1"/>
      <c r="I47" s="1"/>
      <c r="J47" s="1"/>
    </row>
    <row r="48" spans="1:10" ht="45.6" customHeight="1" x14ac:dyDescent="0.25">
      <c r="A48" s="48" t="s">
        <v>293</v>
      </c>
      <c r="B48" s="49" t="s">
        <v>6</v>
      </c>
      <c r="C48" s="10"/>
      <c r="D48" s="10"/>
      <c r="E48" s="10">
        <v>29110</v>
      </c>
      <c r="F48" s="10"/>
      <c r="G48" s="10"/>
      <c r="H48" s="1"/>
      <c r="I48" s="1"/>
      <c r="J48" s="1"/>
    </row>
    <row r="50" spans="1:10" x14ac:dyDescent="0.25">
      <c r="A50" s="34"/>
      <c r="B50" s="35"/>
      <c r="C50" s="35"/>
      <c r="D50" s="35"/>
      <c r="E50" s="35"/>
      <c r="F50" s="35"/>
      <c r="G50" s="35"/>
      <c r="H50" s="1"/>
      <c r="I50" s="1"/>
      <c r="J50" s="1"/>
    </row>
    <row r="51" spans="1:10" x14ac:dyDescent="0.25">
      <c r="A51" s="404" t="s">
        <v>101</v>
      </c>
      <c r="B51" s="404"/>
      <c r="C51" s="404"/>
      <c r="D51" s="404"/>
      <c r="E51" s="404"/>
      <c r="F51" s="404"/>
      <c r="G51" s="404"/>
      <c r="H51" s="1"/>
      <c r="I51" s="1"/>
      <c r="J51" s="1"/>
    </row>
    <row r="52" spans="1:10" ht="30" customHeight="1" x14ac:dyDescent="0.25">
      <c r="A52" s="410" t="s">
        <v>38</v>
      </c>
      <c r="B52" s="391" t="s">
        <v>5</v>
      </c>
      <c r="C52" s="100" t="s">
        <v>26</v>
      </c>
      <c r="D52" s="99" t="s">
        <v>27</v>
      </c>
      <c r="E52" s="412" t="s">
        <v>28</v>
      </c>
      <c r="F52" s="412"/>
      <c r="G52" s="412"/>
      <c r="H52" s="1"/>
      <c r="I52" s="1"/>
      <c r="J52" s="1"/>
    </row>
    <row r="53" spans="1:10" ht="22.15" customHeight="1" x14ac:dyDescent="0.25">
      <c r="A53" s="411"/>
      <c r="B53" s="392"/>
      <c r="C53" s="100" t="s">
        <v>10</v>
      </c>
      <c r="D53" s="100" t="s">
        <v>17</v>
      </c>
      <c r="E53" s="100" t="s">
        <v>119</v>
      </c>
      <c r="F53" s="100" t="s">
        <v>127</v>
      </c>
      <c r="G53" s="100" t="s">
        <v>222</v>
      </c>
      <c r="H53" s="1"/>
      <c r="I53" s="1"/>
      <c r="J53" s="1"/>
    </row>
    <row r="54" spans="1:10" ht="52.15" hidden="1" customHeight="1" x14ac:dyDescent="0.25">
      <c r="A54" s="20" t="s">
        <v>67</v>
      </c>
      <c r="B54" s="4" t="s">
        <v>6</v>
      </c>
      <c r="C54" s="21">
        <v>116241</v>
      </c>
      <c r="D54" s="10"/>
      <c r="E54" s="10"/>
      <c r="F54" s="10"/>
      <c r="G54" s="10"/>
      <c r="H54" s="1"/>
      <c r="I54" s="1"/>
      <c r="J54" s="1"/>
    </row>
    <row r="55" spans="1:10" ht="63.75" hidden="1" x14ac:dyDescent="0.25">
      <c r="A55" s="20" t="s">
        <v>69</v>
      </c>
      <c r="B55" s="4" t="s">
        <v>6</v>
      </c>
      <c r="C55" s="21">
        <v>11544</v>
      </c>
      <c r="D55" s="10"/>
      <c r="E55" s="10"/>
      <c r="F55" s="10"/>
      <c r="G55" s="10"/>
      <c r="H55" s="1"/>
      <c r="I55" s="1"/>
      <c r="J55" s="1"/>
    </row>
    <row r="56" spans="1:10" ht="38.25" hidden="1" x14ac:dyDescent="0.25">
      <c r="A56" s="20" t="s">
        <v>77</v>
      </c>
      <c r="B56" s="4" t="s">
        <v>6</v>
      </c>
      <c r="C56" s="21">
        <v>13170</v>
      </c>
      <c r="D56" s="10"/>
      <c r="E56" s="10"/>
      <c r="F56" s="10"/>
      <c r="G56" s="10"/>
      <c r="H56" s="1"/>
      <c r="I56" s="1"/>
      <c r="J56" s="1"/>
    </row>
    <row r="57" spans="1:10" ht="38.25" hidden="1" x14ac:dyDescent="0.25">
      <c r="A57" s="20" t="s">
        <v>68</v>
      </c>
      <c r="B57" s="4" t="s">
        <v>6</v>
      </c>
      <c r="C57" s="21">
        <v>242702</v>
      </c>
      <c r="D57" s="10"/>
      <c r="E57" s="10"/>
      <c r="F57" s="10"/>
      <c r="G57" s="10"/>
      <c r="H57" s="1"/>
      <c r="I57" s="1"/>
      <c r="J57" s="1"/>
    </row>
    <row r="58" spans="1:10" s="82" customFormat="1" ht="26.45" hidden="1" customHeight="1" x14ac:dyDescent="0.25">
      <c r="A58" s="20" t="s">
        <v>78</v>
      </c>
      <c r="B58" s="4" t="s">
        <v>6</v>
      </c>
      <c r="C58" s="21">
        <v>700000</v>
      </c>
      <c r="D58" s="10">
        <v>964363</v>
      </c>
      <c r="E58" s="10"/>
      <c r="F58" s="10"/>
      <c r="G58" s="10"/>
      <c r="H58" s="14"/>
      <c r="I58" s="14"/>
      <c r="J58" s="14"/>
    </row>
    <row r="59" spans="1:10" ht="15" hidden="1" customHeight="1" x14ac:dyDescent="0.25">
      <c r="A59" s="20" t="s">
        <v>79</v>
      </c>
      <c r="B59" s="4" t="s">
        <v>6</v>
      </c>
      <c r="C59" s="18"/>
      <c r="D59" s="10"/>
      <c r="E59" s="10">
        <v>700000</v>
      </c>
      <c r="F59" s="10">
        <v>1013439</v>
      </c>
      <c r="G59" s="10">
        <v>1013439</v>
      </c>
      <c r="H59" s="1"/>
      <c r="I59" s="1"/>
      <c r="J59" s="1"/>
    </row>
    <row r="60" spans="1:10" ht="68.45" hidden="1" customHeight="1" x14ac:dyDescent="0.25">
      <c r="A60" s="20" t="s">
        <v>80</v>
      </c>
      <c r="B60" s="4" t="s">
        <v>6</v>
      </c>
      <c r="C60" s="18"/>
      <c r="D60" s="10"/>
      <c r="E60" s="10">
        <v>1000000</v>
      </c>
      <c r="F60" s="10">
        <v>700000</v>
      </c>
      <c r="G60" s="10">
        <v>700000</v>
      </c>
      <c r="H60" s="1"/>
      <c r="I60" s="1"/>
      <c r="J60" s="1"/>
    </row>
    <row r="61" spans="1:10" ht="45.6" hidden="1" customHeight="1" x14ac:dyDescent="0.25">
      <c r="A61" s="19" t="s">
        <v>72</v>
      </c>
      <c r="B61" s="4" t="s">
        <v>6</v>
      </c>
      <c r="C61" s="18"/>
      <c r="D61" s="10"/>
      <c r="E61" s="10">
        <v>2000000</v>
      </c>
      <c r="F61" s="10">
        <v>3000000</v>
      </c>
      <c r="G61" s="10">
        <v>3000000</v>
      </c>
      <c r="H61" s="1"/>
      <c r="I61" s="1"/>
      <c r="J61" s="1"/>
    </row>
    <row r="62" spans="1:10" ht="36.6" customHeight="1" x14ac:dyDescent="0.25">
      <c r="A62" s="11" t="s">
        <v>39</v>
      </c>
      <c r="B62" s="100" t="s">
        <v>6</v>
      </c>
      <c r="C62" s="46"/>
      <c r="D62" s="46"/>
      <c r="E62" s="46">
        <f>E39+E40+E41+E42+E43+E44+E45+E46+E47+E48</f>
        <v>1539008</v>
      </c>
      <c r="F62" s="46"/>
      <c r="G62" s="46"/>
      <c r="H62" s="1"/>
      <c r="I62" s="1"/>
      <c r="J62" s="1"/>
    </row>
    <row r="63" spans="1:10" ht="10.9" customHeight="1" x14ac:dyDescent="0.25">
      <c r="A63" s="16"/>
      <c r="B63" s="38"/>
      <c r="C63" s="83"/>
      <c r="D63" s="83"/>
      <c r="E63" s="83"/>
      <c r="F63" s="83"/>
      <c r="G63" s="83"/>
      <c r="H63" s="1"/>
      <c r="I63" s="1"/>
      <c r="J63" s="1"/>
    </row>
    <row r="64" spans="1:10" ht="29.25" customHeight="1" x14ac:dyDescent="0.25">
      <c r="A64" s="13" t="s">
        <v>30</v>
      </c>
      <c r="B64" s="421" t="s">
        <v>31</v>
      </c>
      <c r="C64" s="421"/>
      <c r="D64" s="44"/>
      <c r="E64" s="44"/>
      <c r="F64" s="44"/>
      <c r="G64" s="44"/>
      <c r="H64" s="1"/>
      <c r="I64" s="1"/>
      <c r="J64" s="1"/>
    </row>
    <row r="65" spans="1:10" ht="16.899999999999999" customHeight="1" x14ac:dyDescent="0.25">
      <c r="A65" s="44" t="s">
        <v>35</v>
      </c>
      <c r="B65" s="386"/>
      <c r="C65" s="386"/>
      <c r="D65" s="386"/>
      <c r="E65" s="44"/>
      <c r="F65" s="44"/>
      <c r="G65" s="44"/>
      <c r="H65" s="1"/>
      <c r="I65" s="1"/>
      <c r="J65" s="1"/>
    </row>
    <row r="66" spans="1:10" ht="29.25" customHeight="1" x14ac:dyDescent="0.25">
      <c r="A66" s="44" t="s">
        <v>37</v>
      </c>
      <c r="B66" s="388" t="s">
        <v>121</v>
      </c>
      <c r="C66" s="386"/>
      <c r="D66" s="386"/>
      <c r="E66" s="386"/>
      <c r="F66" s="386"/>
      <c r="G66" s="386"/>
      <c r="H66" s="1"/>
      <c r="I66" s="1"/>
      <c r="J66" s="1"/>
    </row>
    <row r="67" spans="1:10" ht="15" customHeight="1" x14ac:dyDescent="0.25">
      <c r="A67" s="44" t="s">
        <v>20</v>
      </c>
      <c r="B67" s="98" t="s">
        <v>114</v>
      </c>
      <c r="C67" s="44"/>
      <c r="D67" s="44"/>
      <c r="E67" s="44"/>
      <c r="F67" s="44"/>
      <c r="G67" s="44"/>
      <c r="H67" s="1"/>
      <c r="I67" s="1"/>
      <c r="J67" s="1"/>
    </row>
    <row r="68" spans="1:10" ht="33" customHeight="1" x14ac:dyDescent="0.25">
      <c r="A68" s="13" t="s">
        <v>36</v>
      </c>
      <c r="B68" s="388" t="s">
        <v>255</v>
      </c>
      <c r="C68" s="388"/>
      <c r="D68" s="388"/>
      <c r="E68" s="388"/>
      <c r="F68" s="388"/>
      <c r="G68" s="388"/>
      <c r="H68" s="1"/>
      <c r="I68" s="1"/>
      <c r="J68" s="1"/>
    </row>
    <row r="69" spans="1:10" ht="15" customHeight="1" x14ac:dyDescent="0.25">
      <c r="A69" s="13"/>
      <c r="B69" s="97"/>
      <c r="C69" s="97"/>
      <c r="D69" s="97"/>
      <c r="E69" s="97"/>
      <c r="F69" s="97"/>
      <c r="G69" s="97"/>
      <c r="H69" s="1"/>
      <c r="I69" s="1"/>
      <c r="J69" s="1"/>
    </row>
    <row r="70" spans="1:10" ht="18" customHeight="1" x14ac:dyDescent="0.25">
      <c r="A70" s="419" t="s">
        <v>21</v>
      </c>
      <c r="B70" s="419"/>
      <c r="C70" s="419"/>
      <c r="D70" s="419"/>
      <c r="E70" s="419"/>
      <c r="F70" s="419"/>
      <c r="G70" s="419"/>
      <c r="H70" s="1"/>
      <c r="I70" s="1"/>
      <c r="J70" s="1"/>
    </row>
    <row r="71" spans="1:10" ht="33" customHeight="1" x14ac:dyDescent="0.25">
      <c r="A71" s="412" t="s">
        <v>21</v>
      </c>
      <c r="B71" s="391" t="s">
        <v>5</v>
      </c>
      <c r="C71" s="100" t="s">
        <v>26</v>
      </c>
      <c r="D71" s="99" t="s">
        <v>27</v>
      </c>
      <c r="E71" s="412" t="s">
        <v>28</v>
      </c>
      <c r="F71" s="412"/>
      <c r="G71" s="412"/>
      <c r="H71" s="1"/>
      <c r="I71" s="1"/>
      <c r="J71" s="1"/>
    </row>
    <row r="72" spans="1:10" ht="23.45" customHeight="1" x14ac:dyDescent="0.25">
      <c r="A72" s="412"/>
      <c r="B72" s="392"/>
      <c r="C72" s="100" t="s">
        <v>10</v>
      </c>
      <c r="D72" s="100" t="s">
        <v>17</v>
      </c>
      <c r="E72" s="100" t="s">
        <v>119</v>
      </c>
      <c r="F72" s="100" t="s">
        <v>127</v>
      </c>
      <c r="G72" s="100" t="s">
        <v>222</v>
      </c>
      <c r="H72" s="1"/>
      <c r="I72" s="1"/>
      <c r="J72" s="1"/>
    </row>
    <row r="73" spans="1:10" ht="25.5" x14ac:dyDescent="0.25">
      <c r="A73" s="25" t="s">
        <v>402</v>
      </c>
      <c r="B73" s="26" t="s">
        <v>66</v>
      </c>
      <c r="C73" s="10"/>
      <c r="D73" s="10"/>
      <c r="E73" s="10">
        <v>5</v>
      </c>
      <c r="F73" s="10"/>
      <c r="G73" s="10"/>
      <c r="H73" s="1"/>
      <c r="I73" s="1"/>
      <c r="J73" s="1"/>
    </row>
    <row r="74" spans="1:10" ht="45.6" customHeight="1" x14ac:dyDescent="0.25">
      <c r="A74" s="25" t="s">
        <v>401</v>
      </c>
      <c r="B74" s="26" t="s">
        <v>66</v>
      </c>
      <c r="C74" s="10"/>
      <c r="D74" s="10"/>
      <c r="E74" s="10">
        <v>4</v>
      </c>
      <c r="F74" s="10"/>
      <c r="G74" s="10"/>
      <c r="H74" s="1"/>
      <c r="I74" s="1"/>
      <c r="J74" s="1"/>
    </row>
    <row r="75" spans="1:10" x14ac:dyDescent="0.25">
      <c r="A75" s="25" t="s">
        <v>400</v>
      </c>
      <c r="B75" s="26" t="s">
        <v>66</v>
      </c>
      <c r="C75" s="10"/>
      <c r="D75" s="10"/>
      <c r="E75" s="10">
        <v>1</v>
      </c>
      <c r="F75" s="10"/>
      <c r="G75" s="10"/>
      <c r="H75" s="1"/>
      <c r="I75" s="1"/>
      <c r="J75" s="1"/>
    </row>
    <row r="76" spans="1:10" ht="49.9" hidden="1" customHeight="1" x14ac:dyDescent="0.25">
      <c r="A76" s="48"/>
      <c r="B76" s="49"/>
      <c r="C76" s="10"/>
      <c r="D76" s="10"/>
      <c r="E76" s="10"/>
      <c r="F76" s="10"/>
      <c r="G76" s="10"/>
      <c r="H76" s="1"/>
      <c r="I76" s="1"/>
      <c r="J76" s="1"/>
    </row>
    <row r="77" spans="1:10" ht="49.9" hidden="1" customHeight="1" x14ac:dyDescent="0.25">
      <c r="A77" s="48"/>
      <c r="B77" s="49"/>
      <c r="C77" s="10"/>
      <c r="D77" s="10"/>
      <c r="E77" s="10"/>
      <c r="F77" s="10"/>
      <c r="G77" s="10"/>
      <c r="H77" s="1"/>
      <c r="I77" s="1"/>
      <c r="J77" s="1"/>
    </row>
    <row r="78" spans="1:10" ht="49.9" hidden="1" customHeight="1" x14ac:dyDescent="0.25">
      <c r="A78" s="48"/>
      <c r="B78" s="49"/>
      <c r="C78" s="10"/>
      <c r="D78" s="10"/>
      <c r="E78" s="10"/>
      <c r="F78" s="10"/>
      <c r="G78" s="10"/>
      <c r="H78" s="1"/>
      <c r="I78" s="1"/>
      <c r="J78" s="1"/>
    </row>
    <row r="79" spans="1:10" ht="49.9" hidden="1" customHeight="1" x14ac:dyDescent="0.25">
      <c r="A79" s="48"/>
      <c r="B79" s="49"/>
      <c r="C79" s="10"/>
      <c r="D79" s="10"/>
      <c r="E79" s="10"/>
      <c r="F79" s="10"/>
      <c r="G79" s="10"/>
      <c r="H79" s="1"/>
      <c r="I79" s="1"/>
      <c r="J79" s="1"/>
    </row>
    <row r="80" spans="1:10" ht="49.9" hidden="1" customHeight="1" x14ac:dyDescent="0.25">
      <c r="A80" s="48"/>
      <c r="B80" s="49"/>
      <c r="C80" s="10"/>
      <c r="D80" s="10"/>
      <c r="E80" s="10"/>
      <c r="F80" s="10"/>
      <c r="G80" s="10"/>
      <c r="H80" s="1"/>
      <c r="I80" s="1"/>
      <c r="J80" s="1"/>
    </row>
    <row r="81" spans="1:10" ht="49.9" hidden="1" customHeight="1" x14ac:dyDescent="0.25">
      <c r="A81" s="48"/>
      <c r="B81" s="49"/>
      <c r="C81" s="10"/>
      <c r="D81" s="10"/>
      <c r="E81" s="10"/>
      <c r="F81" s="10"/>
      <c r="G81" s="10"/>
      <c r="H81" s="1"/>
      <c r="I81" s="1"/>
      <c r="J81" s="1"/>
    </row>
    <row r="82" spans="1:10" ht="21" customHeight="1" x14ac:dyDescent="0.25">
      <c r="A82" s="404" t="s">
        <v>101</v>
      </c>
      <c r="B82" s="404"/>
      <c r="C82" s="404"/>
      <c r="D82" s="404"/>
      <c r="E82" s="404"/>
      <c r="F82" s="404"/>
      <c r="G82" s="404"/>
      <c r="H82" s="1"/>
      <c r="I82" s="1"/>
      <c r="J82" s="1"/>
    </row>
    <row r="83" spans="1:10" ht="30" customHeight="1" x14ac:dyDescent="0.25">
      <c r="A83" s="410" t="s">
        <v>38</v>
      </c>
      <c r="B83" s="391" t="s">
        <v>5</v>
      </c>
      <c r="C83" s="100" t="s">
        <v>26</v>
      </c>
      <c r="D83" s="99" t="s">
        <v>27</v>
      </c>
      <c r="E83" s="412" t="s">
        <v>28</v>
      </c>
      <c r="F83" s="412"/>
      <c r="G83" s="412"/>
      <c r="H83" s="1"/>
      <c r="I83" s="1"/>
      <c r="J83" s="1"/>
    </row>
    <row r="84" spans="1:10" ht="21.6" customHeight="1" x14ac:dyDescent="0.25">
      <c r="A84" s="411"/>
      <c r="B84" s="392"/>
      <c r="C84" s="100" t="s">
        <v>10</v>
      </c>
      <c r="D84" s="100" t="s">
        <v>17</v>
      </c>
      <c r="E84" s="100" t="s">
        <v>119</v>
      </c>
      <c r="F84" s="100" t="s">
        <v>127</v>
      </c>
      <c r="G84" s="100" t="s">
        <v>222</v>
      </c>
      <c r="H84" s="1"/>
      <c r="I84" s="1"/>
      <c r="J84" s="1"/>
    </row>
    <row r="85" spans="1:10" ht="37.9" customHeight="1" x14ac:dyDescent="0.25">
      <c r="A85" s="11" t="s">
        <v>39</v>
      </c>
      <c r="B85" s="100" t="s">
        <v>6</v>
      </c>
      <c r="C85" s="9">
        <f>SUM(C73:C81)</f>
        <v>0</v>
      </c>
      <c r="D85" s="9">
        <f>SUM(D73:D81)</f>
        <v>0</v>
      </c>
      <c r="E85" s="9">
        <v>416079</v>
      </c>
      <c r="F85" s="9">
        <f>SUM(F73:F81)</f>
        <v>0</v>
      </c>
      <c r="G85" s="9"/>
      <c r="H85" s="1"/>
      <c r="I85" s="1"/>
      <c r="J85" s="1"/>
    </row>
    <row r="86" spans="1:10" ht="74.45" hidden="1" customHeight="1" x14ac:dyDescent="0.25">
      <c r="E86" s="3"/>
      <c r="F86" s="445" t="s">
        <v>239</v>
      </c>
      <c r="G86" s="445"/>
    </row>
    <row r="87" spans="1:10" s="104" customFormat="1" ht="16.5" customHeight="1" x14ac:dyDescent="0.25">
      <c r="E87" s="3"/>
      <c r="F87" s="420" t="s">
        <v>407</v>
      </c>
      <c r="G87" s="420"/>
    </row>
    <row r="88" spans="1:10" s="75" customFormat="1" ht="69" customHeight="1" x14ac:dyDescent="0.25">
      <c r="A88" s="72"/>
      <c r="B88" s="73"/>
      <c r="C88" s="73"/>
      <c r="D88" s="73"/>
      <c r="E88" s="74"/>
      <c r="F88" s="446" t="s">
        <v>239</v>
      </c>
      <c r="G88" s="446"/>
      <c r="H88" s="74"/>
    </row>
    <row r="89" spans="1:10" s="5" customFormat="1" ht="63.75" customHeight="1" x14ac:dyDescent="0.25">
      <c r="E89" s="1"/>
      <c r="F89" s="402" t="s">
        <v>409</v>
      </c>
      <c r="G89" s="402"/>
      <c r="H89" s="1"/>
    </row>
    <row r="90" spans="1:10" s="5" customFormat="1" ht="85.5" customHeight="1" x14ac:dyDescent="0.25">
      <c r="E90" s="1"/>
      <c r="F90" s="446" t="s">
        <v>411</v>
      </c>
      <c r="G90" s="446"/>
      <c r="H90" s="1"/>
    </row>
    <row r="91" spans="1:10" ht="104.25" customHeight="1" x14ac:dyDescent="0.25">
      <c r="A91" s="5"/>
      <c r="B91" s="5"/>
      <c r="C91" s="5"/>
      <c r="D91" s="5"/>
      <c r="E91" s="5"/>
      <c r="F91" s="403" t="s">
        <v>340</v>
      </c>
      <c r="G91" s="403"/>
      <c r="H91" s="1"/>
      <c r="I91" s="1"/>
      <c r="J91" s="1"/>
    </row>
    <row r="92" spans="1:10" ht="16.149999999999999" customHeight="1" x14ac:dyDescent="0.25">
      <c r="A92" s="404" t="s">
        <v>40</v>
      </c>
      <c r="B92" s="404"/>
      <c r="C92" s="404"/>
      <c r="D92" s="404"/>
      <c r="E92" s="404"/>
      <c r="F92" s="404"/>
      <c r="G92" s="404"/>
      <c r="H92" s="1"/>
      <c r="I92" s="1"/>
      <c r="J92" s="1"/>
    </row>
    <row r="93" spans="1:10" ht="21" customHeight="1" x14ac:dyDescent="0.25">
      <c r="A93" s="404" t="s">
        <v>234</v>
      </c>
      <c r="B93" s="404"/>
      <c r="C93" s="404"/>
      <c r="D93" s="404"/>
      <c r="E93" s="404"/>
      <c r="F93" s="404"/>
      <c r="G93" s="404"/>
      <c r="H93" s="1"/>
      <c r="I93" s="1"/>
      <c r="J93" s="1"/>
    </row>
    <row r="94" spans="1:10" ht="15" customHeight="1" x14ac:dyDescent="0.25">
      <c r="A94" s="13"/>
      <c r="B94" s="404" t="s">
        <v>225</v>
      </c>
      <c r="C94" s="404"/>
      <c r="D94" s="404"/>
      <c r="E94" s="404"/>
      <c r="F94" s="6"/>
      <c r="G94" s="6"/>
      <c r="H94" s="1"/>
      <c r="I94" s="1"/>
      <c r="J94" s="1"/>
    </row>
    <row r="95" spans="1:10" ht="15" customHeight="1" x14ac:dyDescent="0.25">
      <c r="A95" s="13"/>
      <c r="B95" s="96"/>
      <c r="C95" s="96"/>
      <c r="D95" s="96"/>
      <c r="E95" s="96"/>
      <c r="F95" s="6"/>
      <c r="G95" s="6"/>
      <c r="H95" s="1"/>
      <c r="I95" s="1"/>
      <c r="J95" s="1"/>
    </row>
    <row r="96" spans="1:10" ht="36" customHeight="1" x14ac:dyDescent="0.25">
      <c r="A96" s="15" t="s">
        <v>41</v>
      </c>
      <c r="B96" s="388" t="s">
        <v>271</v>
      </c>
      <c r="C96" s="388"/>
      <c r="D96" s="388"/>
      <c r="E96" s="388"/>
      <c r="F96" s="388"/>
      <c r="G96" s="388"/>
      <c r="H96" s="1"/>
      <c r="I96" s="1"/>
      <c r="J96" s="1"/>
    </row>
    <row r="97" spans="1:10" ht="19.899999999999999" customHeight="1" x14ac:dyDescent="0.25">
      <c r="A97" s="13" t="s">
        <v>42</v>
      </c>
      <c r="B97" s="386" t="s">
        <v>338</v>
      </c>
      <c r="C97" s="386"/>
      <c r="D97" s="386"/>
      <c r="E97" s="98"/>
      <c r="F97" s="98"/>
      <c r="G97" s="98"/>
      <c r="H97" s="1"/>
      <c r="I97" s="1"/>
      <c r="J97" s="1"/>
    </row>
    <row r="98" spans="1:10" ht="96" customHeight="1" x14ac:dyDescent="0.25">
      <c r="A98" s="13" t="s">
        <v>0</v>
      </c>
      <c r="B98" s="388" t="s">
        <v>412</v>
      </c>
      <c r="C98" s="388"/>
      <c r="D98" s="388"/>
      <c r="E98" s="388"/>
      <c r="F98" s="388"/>
      <c r="G98" s="388"/>
      <c r="H98" s="1"/>
      <c r="I98" s="1"/>
      <c r="J98" s="1"/>
    </row>
    <row r="99" spans="1:10" x14ac:dyDescent="0.25">
      <c r="A99" s="44" t="s">
        <v>43</v>
      </c>
      <c r="B99" s="98"/>
      <c r="C99" s="44"/>
      <c r="D99" s="44"/>
      <c r="E99" s="44"/>
      <c r="F99" s="44"/>
      <c r="G99" s="44"/>
      <c r="H99" s="1"/>
      <c r="I99" s="1"/>
      <c r="J99" s="1"/>
    </row>
    <row r="100" spans="1:10" ht="31.15" customHeight="1" x14ac:dyDescent="0.25">
      <c r="A100" s="13" t="s">
        <v>1</v>
      </c>
      <c r="B100" s="386" t="s">
        <v>104</v>
      </c>
      <c r="C100" s="386"/>
      <c r="D100" s="386"/>
      <c r="E100" s="44"/>
      <c r="F100" s="44"/>
      <c r="G100" s="44"/>
      <c r="H100" s="1"/>
      <c r="I100" s="1"/>
      <c r="J100" s="1"/>
    </row>
    <row r="101" spans="1:10" ht="29.25" customHeight="1" x14ac:dyDescent="0.25">
      <c r="A101" s="13" t="s">
        <v>44</v>
      </c>
      <c r="B101" s="388" t="s">
        <v>122</v>
      </c>
      <c r="C101" s="388"/>
      <c r="D101" s="388"/>
      <c r="E101" s="388"/>
      <c r="F101" s="388"/>
      <c r="G101" s="388"/>
      <c r="H101" s="1"/>
      <c r="I101" s="1"/>
      <c r="J101" s="1"/>
    </row>
    <row r="102" spans="1:10" ht="21" customHeight="1" x14ac:dyDescent="0.25">
      <c r="A102" s="13" t="s">
        <v>45</v>
      </c>
      <c r="B102" s="386" t="s">
        <v>54</v>
      </c>
      <c r="C102" s="386"/>
      <c r="D102" s="44"/>
      <c r="E102" s="44"/>
      <c r="F102" s="44"/>
      <c r="G102" s="44"/>
      <c r="H102" s="1"/>
      <c r="I102" s="1"/>
      <c r="J102" s="1"/>
    </row>
    <row r="103" spans="1:10" ht="24" customHeight="1" x14ac:dyDescent="0.25">
      <c r="A103" s="13" t="s">
        <v>55</v>
      </c>
      <c r="B103" s="98" t="s">
        <v>115</v>
      </c>
      <c r="C103" s="44"/>
      <c r="D103" s="44"/>
      <c r="E103" s="44"/>
      <c r="F103" s="44"/>
      <c r="G103" s="44"/>
      <c r="H103" s="1"/>
      <c r="I103" s="1"/>
      <c r="J103" s="1"/>
    </row>
    <row r="104" spans="1:10" ht="22.15" customHeight="1" x14ac:dyDescent="0.25">
      <c r="A104" s="13" t="s">
        <v>46</v>
      </c>
      <c r="B104" s="388" t="s">
        <v>264</v>
      </c>
      <c r="C104" s="388"/>
      <c r="D104" s="388"/>
      <c r="E104" s="388"/>
      <c r="F104" s="388"/>
      <c r="G104" s="388"/>
      <c r="H104" s="1"/>
      <c r="I104" s="1"/>
      <c r="J104" s="1"/>
    </row>
    <row r="105" spans="1:10" x14ac:dyDescent="0.25">
      <c r="A105" s="13" t="s">
        <v>118</v>
      </c>
      <c r="B105" s="398" t="s">
        <v>399</v>
      </c>
      <c r="C105" s="398"/>
      <c r="D105" s="398"/>
      <c r="E105" s="398"/>
      <c r="F105" s="398"/>
      <c r="G105" s="398"/>
      <c r="H105" s="1"/>
      <c r="I105" s="1"/>
      <c r="J105" s="1"/>
    </row>
    <row r="106" spans="1:10" ht="31.15" customHeight="1" x14ac:dyDescent="0.25">
      <c r="A106" s="13" t="s">
        <v>47</v>
      </c>
      <c r="B106" s="388" t="s">
        <v>264</v>
      </c>
      <c r="C106" s="388"/>
      <c r="D106" s="388"/>
      <c r="E106" s="388"/>
      <c r="F106" s="388"/>
      <c r="G106" s="388"/>
      <c r="H106" s="1"/>
      <c r="I106" s="1"/>
      <c r="J106" s="1"/>
    </row>
    <row r="107" spans="1:10" ht="10.15" customHeight="1" x14ac:dyDescent="0.25">
      <c r="A107" s="97"/>
      <c r="B107" s="98"/>
      <c r="C107" s="44"/>
      <c r="D107" s="44"/>
      <c r="E107" s="44"/>
      <c r="F107" s="44"/>
      <c r="G107" s="44"/>
      <c r="H107" s="1"/>
      <c r="I107" s="1"/>
      <c r="J107" s="1"/>
    </row>
    <row r="108" spans="1:10" ht="13.15" customHeight="1" x14ac:dyDescent="0.25">
      <c r="A108" s="399" t="s">
        <v>48</v>
      </c>
      <c r="B108" s="399"/>
      <c r="C108" s="399"/>
      <c r="D108" s="399"/>
      <c r="E108" s="399"/>
      <c r="F108" s="399"/>
      <c r="G108" s="399"/>
      <c r="H108" s="1"/>
      <c r="I108" s="1"/>
      <c r="J108" s="1"/>
    </row>
    <row r="109" spans="1:10" ht="9" customHeight="1" x14ac:dyDescent="0.25">
      <c r="A109" s="97"/>
      <c r="B109" s="98"/>
      <c r="C109" s="44"/>
      <c r="D109" s="44"/>
      <c r="E109" s="44"/>
      <c r="F109" s="44"/>
      <c r="G109" s="44"/>
      <c r="H109" s="1"/>
      <c r="I109" s="1"/>
      <c r="J109" s="1"/>
    </row>
    <row r="110" spans="1:10" ht="28.9" customHeight="1" x14ac:dyDescent="0.25">
      <c r="A110" s="391" t="s">
        <v>49</v>
      </c>
      <c r="B110" s="391" t="s">
        <v>11</v>
      </c>
      <c r="C110" s="100" t="s">
        <v>50</v>
      </c>
      <c r="D110" s="100" t="s">
        <v>15</v>
      </c>
      <c r="E110" s="393" t="s">
        <v>51</v>
      </c>
      <c r="F110" s="394"/>
      <c r="G110" s="395"/>
      <c r="H110" s="1"/>
      <c r="I110" s="1"/>
      <c r="J110" s="1"/>
    </row>
    <row r="111" spans="1:10" ht="15" customHeight="1" x14ac:dyDescent="0.25">
      <c r="A111" s="392"/>
      <c r="B111" s="392"/>
      <c r="C111" s="100" t="s">
        <v>9</v>
      </c>
      <c r="D111" s="100" t="s">
        <v>16</v>
      </c>
      <c r="E111" s="100" t="s">
        <v>120</v>
      </c>
      <c r="F111" s="100" t="s">
        <v>133</v>
      </c>
      <c r="G111" s="100" t="s">
        <v>226</v>
      </c>
      <c r="H111" s="1"/>
      <c r="I111" s="1"/>
      <c r="J111" s="1"/>
    </row>
    <row r="112" spans="1:10" ht="33.6" customHeight="1" x14ac:dyDescent="0.25">
      <c r="A112" s="7" t="s">
        <v>7</v>
      </c>
      <c r="B112" s="4" t="s">
        <v>52</v>
      </c>
      <c r="C112" s="10"/>
      <c r="D112" s="47"/>
      <c r="E112" s="47">
        <v>1539008</v>
      </c>
      <c r="F112" s="47"/>
      <c r="G112" s="47"/>
      <c r="H112" s="1"/>
      <c r="I112" s="1"/>
      <c r="J112" s="1"/>
    </row>
    <row r="113" spans="1:10" ht="22.15" customHeight="1" x14ac:dyDescent="0.25">
      <c r="A113" s="12" t="s">
        <v>8</v>
      </c>
      <c r="B113" s="4" t="s">
        <v>52</v>
      </c>
      <c r="C113" s="10"/>
      <c r="D113" s="10"/>
      <c r="E113" s="47">
        <v>416079</v>
      </c>
      <c r="F113" s="10"/>
      <c r="G113" s="10"/>
      <c r="H113" s="1"/>
      <c r="I113" s="1"/>
      <c r="J113" s="1"/>
    </row>
    <row r="114" spans="1:10" ht="24.6" customHeight="1" x14ac:dyDescent="0.25">
      <c r="A114" s="11" t="s">
        <v>53</v>
      </c>
      <c r="B114" s="100" t="s">
        <v>52</v>
      </c>
      <c r="C114" s="9">
        <f>C112+C113</f>
        <v>0</v>
      </c>
      <c r="D114" s="9">
        <f>D112+D113</f>
        <v>0</v>
      </c>
      <c r="E114" s="9">
        <f>E112+E113</f>
        <v>1955087</v>
      </c>
      <c r="F114" s="9">
        <f>F112+F113</f>
        <v>0</v>
      </c>
      <c r="G114" s="9">
        <f>G112+G113</f>
        <v>0</v>
      </c>
      <c r="H114" s="1"/>
      <c r="I114" s="1"/>
      <c r="J114" s="1"/>
    </row>
    <row r="115" spans="1:10" ht="15.6" customHeight="1" x14ac:dyDescent="0.25">
      <c r="A115" s="16"/>
      <c r="B115" s="38"/>
      <c r="C115" s="83"/>
      <c r="D115" s="83"/>
      <c r="E115" s="83"/>
      <c r="F115" s="83"/>
      <c r="G115" s="83"/>
      <c r="H115" s="1"/>
      <c r="I115" s="1"/>
      <c r="J115" s="1"/>
    </row>
    <row r="116" spans="1:10" ht="29.45" customHeight="1" x14ac:dyDescent="0.25">
      <c r="A116" s="16" t="s">
        <v>57</v>
      </c>
      <c r="B116" s="387" t="s">
        <v>70</v>
      </c>
      <c r="C116" s="387"/>
      <c r="D116" s="387"/>
      <c r="E116" s="387"/>
      <c r="F116" s="387"/>
      <c r="G116" s="387"/>
      <c r="H116" s="1"/>
      <c r="I116" s="1"/>
      <c r="J116" s="1"/>
    </row>
    <row r="117" spans="1:10" ht="13.9" customHeight="1" x14ac:dyDescent="0.25">
      <c r="A117" s="16" t="s">
        <v>58</v>
      </c>
      <c r="B117" s="386"/>
      <c r="C117" s="386"/>
      <c r="D117" s="386"/>
      <c r="E117" s="83"/>
      <c r="F117" s="83"/>
      <c r="G117" s="83"/>
      <c r="H117" s="1"/>
      <c r="I117" s="1"/>
      <c r="J117" s="1"/>
    </row>
    <row r="118" spans="1:10" ht="33" customHeight="1" x14ac:dyDescent="0.25">
      <c r="A118" s="16" t="s">
        <v>44</v>
      </c>
      <c r="B118" s="447" t="s">
        <v>121</v>
      </c>
      <c r="C118" s="448"/>
      <c r="D118" s="448"/>
      <c r="E118" s="448"/>
      <c r="F118" s="448"/>
      <c r="G118" s="448"/>
      <c r="H118" s="1"/>
      <c r="I118" s="1"/>
      <c r="J118" s="1"/>
    </row>
    <row r="119" spans="1:10" x14ac:dyDescent="0.25">
      <c r="A119" s="16" t="s">
        <v>55</v>
      </c>
      <c r="B119" s="98" t="s">
        <v>115</v>
      </c>
      <c r="C119" s="83"/>
      <c r="D119" s="83"/>
      <c r="E119" s="83"/>
      <c r="F119" s="83"/>
      <c r="G119" s="83"/>
      <c r="H119" s="1"/>
      <c r="I119" s="1"/>
      <c r="J119" s="1"/>
    </row>
    <row r="120" spans="1:10" ht="31.9" customHeight="1" x14ac:dyDescent="0.25">
      <c r="A120" s="13" t="s">
        <v>59</v>
      </c>
      <c r="B120" s="388" t="s">
        <v>264</v>
      </c>
      <c r="C120" s="388"/>
      <c r="D120" s="388"/>
      <c r="E120" s="388"/>
      <c r="F120" s="388"/>
      <c r="G120" s="388"/>
      <c r="H120" s="1"/>
      <c r="I120" s="1"/>
      <c r="J120" s="1"/>
    </row>
    <row r="121" spans="1:10" ht="11.45" customHeight="1" x14ac:dyDescent="0.25">
      <c r="A121" s="13"/>
      <c r="B121" s="97"/>
      <c r="C121" s="97"/>
      <c r="D121" s="97"/>
      <c r="E121" s="97"/>
      <c r="F121" s="97"/>
      <c r="G121" s="97"/>
      <c r="H121" s="1"/>
      <c r="I121" s="1"/>
      <c r="J121" s="1"/>
    </row>
    <row r="122" spans="1:10" ht="14.45" customHeight="1" x14ac:dyDescent="0.25">
      <c r="A122" s="389" t="s">
        <v>12</v>
      </c>
      <c r="B122" s="389"/>
      <c r="C122" s="389"/>
      <c r="D122" s="389"/>
      <c r="E122" s="389"/>
      <c r="F122" s="389"/>
      <c r="G122" s="389"/>
      <c r="H122" s="1"/>
      <c r="I122" s="1"/>
      <c r="J122" s="1"/>
    </row>
    <row r="123" spans="1:10" ht="19.899999999999999" customHeight="1" x14ac:dyDescent="0.25">
      <c r="A123" s="391" t="s">
        <v>12</v>
      </c>
      <c r="B123" s="391" t="s">
        <v>11</v>
      </c>
      <c r="C123" s="100" t="s">
        <v>50</v>
      </c>
      <c r="D123" s="100" t="s">
        <v>15</v>
      </c>
      <c r="E123" s="393" t="s">
        <v>51</v>
      </c>
      <c r="F123" s="394"/>
      <c r="G123" s="395"/>
      <c r="H123" s="1"/>
      <c r="I123" s="1"/>
      <c r="J123" s="1"/>
    </row>
    <row r="124" spans="1:10" ht="18.600000000000001" customHeight="1" x14ac:dyDescent="0.25">
      <c r="A124" s="392"/>
      <c r="B124" s="392"/>
      <c r="C124" s="100" t="s">
        <v>9</v>
      </c>
      <c r="D124" s="100" t="s">
        <v>16</v>
      </c>
      <c r="E124" s="100" t="s">
        <v>120</v>
      </c>
      <c r="F124" s="100" t="s">
        <v>133</v>
      </c>
      <c r="G124" s="100" t="s">
        <v>226</v>
      </c>
      <c r="H124" s="1"/>
      <c r="I124" s="1"/>
      <c r="J124" s="1"/>
    </row>
    <row r="125" spans="1:10" ht="46.9" customHeight="1" x14ac:dyDescent="0.25">
      <c r="A125" s="20" t="s">
        <v>257</v>
      </c>
      <c r="B125" s="4" t="s">
        <v>52</v>
      </c>
      <c r="C125" s="10"/>
      <c r="D125" s="10"/>
      <c r="E125" s="10">
        <v>123778</v>
      </c>
      <c r="F125" s="10"/>
      <c r="G125" s="10"/>
      <c r="H125" s="1"/>
      <c r="I125" s="1"/>
      <c r="J125" s="1"/>
    </row>
    <row r="126" spans="1:10" ht="46.9" customHeight="1" x14ac:dyDescent="0.25">
      <c r="A126" s="20" t="s">
        <v>258</v>
      </c>
      <c r="B126" s="4" t="s">
        <v>52</v>
      </c>
      <c r="C126" s="10"/>
      <c r="D126" s="10"/>
      <c r="E126" s="10">
        <v>190034</v>
      </c>
      <c r="F126" s="10"/>
      <c r="G126" s="10"/>
      <c r="H126" s="1"/>
      <c r="I126" s="1"/>
      <c r="J126" s="1"/>
    </row>
    <row r="127" spans="1:10" ht="46.9" customHeight="1" x14ac:dyDescent="0.25">
      <c r="A127" s="20" t="s">
        <v>259</v>
      </c>
      <c r="B127" s="4" t="s">
        <v>52</v>
      </c>
      <c r="C127" s="10"/>
      <c r="D127" s="10"/>
      <c r="E127" s="10">
        <v>229739</v>
      </c>
      <c r="F127" s="10"/>
      <c r="G127" s="10"/>
      <c r="H127" s="1"/>
      <c r="I127" s="1"/>
      <c r="J127" s="1"/>
    </row>
    <row r="128" spans="1:10" ht="46.9" customHeight="1" x14ac:dyDescent="0.25">
      <c r="A128" s="20" t="s">
        <v>294</v>
      </c>
      <c r="B128" s="4" t="s">
        <v>52</v>
      </c>
      <c r="C128" s="10"/>
      <c r="D128" s="10"/>
      <c r="E128" s="10">
        <v>479749</v>
      </c>
      <c r="F128" s="10"/>
      <c r="G128" s="10"/>
      <c r="H128" s="1"/>
      <c r="I128" s="1"/>
      <c r="J128" s="1"/>
    </row>
    <row r="129" spans="1:10" ht="46.9" customHeight="1" x14ac:dyDescent="0.25">
      <c r="A129" s="20" t="s">
        <v>295</v>
      </c>
      <c r="B129" s="4" t="s">
        <v>52</v>
      </c>
      <c r="C129" s="10"/>
      <c r="D129" s="10"/>
      <c r="E129" s="10">
        <v>74518</v>
      </c>
      <c r="F129" s="10"/>
      <c r="G129" s="10"/>
      <c r="H129" s="1"/>
      <c r="I129" s="1"/>
      <c r="J129" s="1"/>
    </row>
    <row r="130" spans="1:10" ht="46.9" customHeight="1" x14ac:dyDescent="0.25">
      <c r="A130" s="20" t="s">
        <v>296</v>
      </c>
      <c r="B130" s="4" t="s">
        <v>52</v>
      </c>
      <c r="C130" s="10"/>
      <c r="D130" s="10"/>
      <c r="E130" s="10">
        <v>117891</v>
      </c>
      <c r="F130" s="10"/>
      <c r="G130" s="10"/>
      <c r="H130" s="1"/>
      <c r="I130" s="1"/>
      <c r="J130" s="1"/>
    </row>
    <row r="131" spans="1:10" ht="46.9" customHeight="1" x14ac:dyDescent="0.25">
      <c r="A131" s="20" t="s">
        <v>297</v>
      </c>
      <c r="B131" s="4" t="s">
        <v>52</v>
      </c>
      <c r="C131" s="10"/>
      <c r="D131" s="10"/>
      <c r="E131" s="10">
        <v>88461</v>
      </c>
      <c r="F131" s="10"/>
      <c r="G131" s="10"/>
      <c r="H131" s="1"/>
      <c r="I131" s="1"/>
      <c r="J131" s="1"/>
    </row>
    <row r="132" spans="1:10" ht="46.9" customHeight="1" x14ac:dyDescent="0.25">
      <c r="A132" s="20" t="s">
        <v>298</v>
      </c>
      <c r="B132" s="4" t="s">
        <v>52</v>
      </c>
      <c r="C132" s="10"/>
      <c r="D132" s="10"/>
      <c r="E132" s="10">
        <v>140148</v>
      </c>
      <c r="F132" s="10"/>
      <c r="G132" s="10"/>
      <c r="H132" s="1"/>
      <c r="I132" s="1"/>
      <c r="J132" s="1"/>
    </row>
    <row r="133" spans="1:10" ht="46.9" customHeight="1" x14ac:dyDescent="0.25">
      <c r="A133" s="20" t="s">
        <v>299</v>
      </c>
      <c r="B133" s="4" t="s">
        <v>52</v>
      </c>
      <c r="C133" s="10"/>
      <c r="D133" s="10"/>
      <c r="E133" s="10">
        <v>65580</v>
      </c>
      <c r="F133" s="10"/>
      <c r="G133" s="10"/>
      <c r="H133" s="1"/>
      <c r="I133" s="1"/>
      <c r="J133" s="1"/>
    </row>
    <row r="134" spans="1:10" ht="47.45" customHeight="1" x14ac:dyDescent="0.25">
      <c r="A134" s="7" t="s">
        <v>300</v>
      </c>
      <c r="B134" s="4" t="s">
        <v>52</v>
      </c>
      <c r="C134" s="10"/>
      <c r="D134" s="10"/>
      <c r="E134" s="10">
        <v>29110</v>
      </c>
      <c r="F134" s="10"/>
      <c r="G134" s="10"/>
      <c r="H134" s="1"/>
      <c r="I134" s="1"/>
      <c r="J134" s="1"/>
    </row>
    <row r="135" spans="1:10" ht="16.899999999999999" customHeight="1" x14ac:dyDescent="0.25">
      <c r="A135" s="34"/>
      <c r="B135" s="35"/>
      <c r="C135" s="35"/>
      <c r="D135" s="35"/>
      <c r="E135" s="35"/>
      <c r="F135" s="35"/>
      <c r="G135" s="35"/>
      <c r="H135" s="1"/>
      <c r="I135" s="1"/>
      <c r="J135" s="1"/>
    </row>
    <row r="136" spans="1:10" x14ac:dyDescent="0.25">
      <c r="A136" s="399" t="s">
        <v>102</v>
      </c>
      <c r="B136" s="399"/>
      <c r="C136" s="399"/>
      <c r="D136" s="399"/>
      <c r="E136" s="399"/>
      <c r="F136" s="399"/>
      <c r="G136" s="399"/>
      <c r="H136" s="1"/>
      <c r="I136" s="1"/>
      <c r="J136" s="1"/>
    </row>
    <row r="137" spans="1:10" ht="21" customHeight="1" x14ac:dyDescent="0.25">
      <c r="A137" s="391" t="s">
        <v>60</v>
      </c>
      <c r="B137" s="391" t="s">
        <v>11</v>
      </c>
      <c r="C137" s="100" t="s">
        <v>50</v>
      </c>
      <c r="D137" s="100" t="s">
        <v>15</v>
      </c>
      <c r="E137" s="393" t="s">
        <v>51</v>
      </c>
      <c r="F137" s="394"/>
      <c r="G137" s="395"/>
      <c r="H137" s="1"/>
      <c r="I137" s="1"/>
      <c r="J137" s="1"/>
    </row>
    <row r="138" spans="1:10" ht="18.600000000000001" customHeight="1" x14ac:dyDescent="0.25">
      <c r="A138" s="392"/>
      <c r="B138" s="392"/>
      <c r="C138" s="100" t="s">
        <v>9</v>
      </c>
      <c r="D138" s="100" t="s">
        <v>16</v>
      </c>
      <c r="E138" s="100" t="s">
        <v>120</v>
      </c>
      <c r="F138" s="100" t="s">
        <v>133</v>
      </c>
      <c r="G138" s="100" t="s">
        <v>226</v>
      </c>
      <c r="H138" s="1"/>
      <c r="I138" s="1"/>
      <c r="J138" s="1"/>
    </row>
    <row r="139" spans="1:10" ht="31.15" customHeight="1" x14ac:dyDescent="0.25">
      <c r="A139" s="11" t="s">
        <v>61</v>
      </c>
      <c r="B139" s="100" t="s">
        <v>52</v>
      </c>
      <c r="C139" s="46"/>
      <c r="D139" s="46"/>
      <c r="E139" s="46">
        <f>E125+E126+E127+E128+E129+E130+E131+E132+E133+E134</f>
        <v>1539008</v>
      </c>
      <c r="F139" s="46"/>
      <c r="G139" s="46"/>
    </row>
    <row r="140" spans="1:10" x14ac:dyDescent="0.25">
      <c r="A140" s="16"/>
      <c r="B140" s="38"/>
      <c r="C140" s="83"/>
      <c r="D140" s="83"/>
      <c r="E140" s="83"/>
      <c r="F140" s="83"/>
      <c r="G140" s="83"/>
    </row>
    <row r="141" spans="1:10" ht="33.6" customHeight="1" x14ac:dyDescent="0.25">
      <c r="A141" s="16" t="s">
        <v>57</v>
      </c>
      <c r="B141" s="387" t="s">
        <v>56</v>
      </c>
      <c r="C141" s="387"/>
      <c r="D141" s="387"/>
      <c r="E141" s="387"/>
      <c r="F141" s="387"/>
      <c r="G141" s="387"/>
      <c r="H141" s="1"/>
      <c r="I141" s="1"/>
      <c r="J141" s="1"/>
    </row>
    <row r="142" spans="1:10" x14ac:dyDescent="0.25">
      <c r="A142" s="16" t="s">
        <v>58</v>
      </c>
      <c r="B142" s="386"/>
      <c r="C142" s="386"/>
      <c r="D142" s="386"/>
      <c r="E142" s="83"/>
      <c r="F142" s="83"/>
      <c r="G142" s="83"/>
      <c r="H142" s="1"/>
      <c r="I142" s="1"/>
      <c r="J142" s="1"/>
    </row>
    <row r="143" spans="1:10" ht="30" customHeight="1" x14ac:dyDescent="0.25">
      <c r="A143" s="16" t="s">
        <v>44</v>
      </c>
      <c r="B143" s="388" t="s">
        <v>122</v>
      </c>
      <c r="C143" s="388"/>
      <c r="D143" s="388"/>
      <c r="E143" s="388"/>
      <c r="F143" s="388"/>
      <c r="G143" s="388"/>
      <c r="H143" s="1"/>
      <c r="I143" s="1"/>
      <c r="J143" s="1"/>
    </row>
    <row r="144" spans="1:10" ht="19.899999999999999" customHeight="1" x14ac:dyDescent="0.25">
      <c r="A144" s="16" t="s">
        <v>55</v>
      </c>
      <c r="B144" s="98" t="s">
        <v>115</v>
      </c>
      <c r="C144" s="83"/>
      <c r="D144" s="83"/>
      <c r="E144" s="83"/>
      <c r="F144" s="83"/>
      <c r="G144" s="83"/>
      <c r="H144" s="1"/>
      <c r="I144" s="1"/>
      <c r="J144" s="1"/>
    </row>
    <row r="145" spans="1:10" ht="31.9" customHeight="1" x14ac:dyDescent="0.25">
      <c r="A145" s="13" t="s">
        <v>59</v>
      </c>
      <c r="B145" s="388" t="s">
        <v>264</v>
      </c>
      <c r="C145" s="388"/>
      <c r="D145" s="388"/>
      <c r="E145" s="388"/>
      <c r="F145" s="388"/>
      <c r="G145" s="388"/>
      <c r="H145" s="1"/>
      <c r="I145" s="1"/>
      <c r="J145" s="1"/>
    </row>
    <row r="146" spans="1:10" ht="11.45" customHeight="1" x14ac:dyDescent="0.25">
      <c r="A146" s="13"/>
      <c r="B146" s="97"/>
      <c r="C146" s="97"/>
      <c r="D146" s="97"/>
      <c r="E146" s="97"/>
      <c r="F146" s="97"/>
      <c r="G146" s="97"/>
      <c r="H146" s="1"/>
      <c r="I146" s="1"/>
      <c r="J146" s="1"/>
    </row>
    <row r="147" spans="1:10" ht="18.600000000000001" customHeight="1" x14ac:dyDescent="0.25">
      <c r="A147" s="389" t="s">
        <v>12</v>
      </c>
      <c r="B147" s="389"/>
      <c r="C147" s="389"/>
      <c r="D147" s="389"/>
      <c r="E147" s="389"/>
      <c r="F147" s="389"/>
      <c r="G147" s="389"/>
      <c r="H147" s="1"/>
      <c r="I147" s="1"/>
      <c r="J147" s="1"/>
    </row>
    <row r="148" spans="1:10" ht="30.6" customHeight="1" x14ac:dyDescent="0.25">
      <c r="A148" s="391" t="s">
        <v>12</v>
      </c>
      <c r="B148" s="391" t="s">
        <v>11</v>
      </c>
      <c r="C148" s="100" t="s">
        <v>50</v>
      </c>
      <c r="D148" s="100" t="s">
        <v>15</v>
      </c>
      <c r="E148" s="393" t="s">
        <v>51</v>
      </c>
      <c r="F148" s="394"/>
      <c r="G148" s="395"/>
      <c r="H148" s="1"/>
      <c r="I148" s="1"/>
      <c r="J148" s="1"/>
    </row>
    <row r="149" spans="1:10" ht="27" customHeight="1" x14ac:dyDescent="0.25">
      <c r="A149" s="392"/>
      <c r="B149" s="392"/>
      <c r="C149" s="100" t="s">
        <v>9</v>
      </c>
      <c r="D149" s="100" t="s">
        <v>16</v>
      </c>
      <c r="E149" s="100" t="s">
        <v>120</v>
      </c>
      <c r="F149" s="100" t="s">
        <v>133</v>
      </c>
      <c r="G149" s="100" t="s">
        <v>226</v>
      </c>
      <c r="H149" s="1"/>
      <c r="I149" s="1"/>
      <c r="J149" s="1"/>
    </row>
    <row r="150" spans="1:10" ht="25.5" x14ac:dyDescent="0.25">
      <c r="A150" s="25" t="s">
        <v>398</v>
      </c>
      <c r="B150" s="26" t="s">
        <v>94</v>
      </c>
      <c r="C150" s="10"/>
      <c r="D150" s="10"/>
      <c r="E150" s="10">
        <v>5</v>
      </c>
      <c r="F150" s="10"/>
      <c r="G150" s="10"/>
      <c r="H150" s="1"/>
      <c r="I150" s="1"/>
      <c r="J150" s="1"/>
    </row>
    <row r="151" spans="1:10" ht="25.5" x14ac:dyDescent="0.25">
      <c r="A151" s="25" t="s">
        <v>302</v>
      </c>
      <c r="B151" s="26" t="s">
        <v>94</v>
      </c>
      <c r="C151" s="10"/>
      <c r="D151" s="10"/>
      <c r="E151" s="10">
        <v>4</v>
      </c>
      <c r="F151" s="10"/>
      <c r="G151" s="10"/>
      <c r="H151" s="1"/>
      <c r="I151" s="1"/>
      <c r="J151" s="1"/>
    </row>
    <row r="152" spans="1:10" x14ac:dyDescent="0.25">
      <c r="A152" s="7" t="s">
        <v>397</v>
      </c>
      <c r="B152" s="26" t="s">
        <v>94</v>
      </c>
      <c r="C152" s="10"/>
      <c r="D152" s="10"/>
      <c r="E152" s="10">
        <v>1</v>
      </c>
      <c r="F152" s="10"/>
      <c r="G152" s="10"/>
      <c r="H152" s="1"/>
      <c r="I152" s="1"/>
      <c r="J152" s="1"/>
    </row>
    <row r="153" spans="1:10" ht="42" hidden="1" customHeight="1" x14ac:dyDescent="0.25">
      <c r="A153" s="7"/>
      <c r="B153" s="4"/>
      <c r="C153" s="10"/>
      <c r="D153" s="10"/>
      <c r="E153" s="10"/>
      <c r="F153" s="10"/>
      <c r="G153" s="10"/>
      <c r="H153" s="1"/>
      <c r="I153" s="1"/>
      <c r="J153" s="1"/>
    </row>
    <row r="154" spans="1:10" ht="42" hidden="1" customHeight="1" x14ac:dyDescent="0.25">
      <c r="A154" s="7"/>
      <c r="B154" s="4"/>
      <c r="C154" s="10"/>
      <c r="D154" s="10"/>
      <c r="E154" s="10"/>
      <c r="F154" s="10"/>
      <c r="G154" s="10"/>
      <c r="H154" s="1"/>
      <c r="I154" s="1"/>
      <c r="J154" s="1"/>
    </row>
    <row r="155" spans="1:10" ht="42" hidden="1" customHeight="1" x14ac:dyDescent="0.25">
      <c r="A155" s="7"/>
      <c r="B155" s="4"/>
      <c r="C155" s="10"/>
      <c r="D155" s="10"/>
      <c r="E155" s="10"/>
      <c r="F155" s="10"/>
      <c r="G155" s="10"/>
      <c r="H155" s="1"/>
      <c r="I155" s="1"/>
      <c r="J155" s="1"/>
    </row>
    <row r="156" spans="1:10" ht="42" hidden="1" customHeight="1" x14ac:dyDescent="0.25">
      <c r="A156" s="7"/>
      <c r="B156" s="4"/>
      <c r="C156" s="10"/>
      <c r="D156" s="10"/>
      <c r="E156" s="10"/>
      <c r="F156" s="10"/>
      <c r="G156" s="10"/>
      <c r="H156" s="1"/>
      <c r="I156" s="1"/>
      <c r="J156" s="1"/>
    </row>
    <row r="157" spans="1:10" ht="16.899999999999999" customHeight="1" x14ac:dyDescent="0.25">
      <c r="A157" s="34"/>
      <c r="B157" s="35"/>
      <c r="C157" s="35"/>
      <c r="D157" s="35"/>
      <c r="E157" s="35"/>
      <c r="F157" s="35"/>
      <c r="G157" s="35"/>
      <c r="H157" s="1"/>
      <c r="I157" s="1"/>
      <c r="J157" s="1"/>
    </row>
    <row r="158" spans="1:10" ht="19.149999999999999" customHeight="1" x14ac:dyDescent="0.25">
      <c r="A158" s="399" t="s">
        <v>102</v>
      </c>
      <c r="B158" s="399"/>
      <c r="C158" s="399"/>
      <c r="D158" s="399"/>
      <c r="E158" s="399"/>
      <c r="F158" s="399"/>
      <c r="G158" s="399"/>
      <c r="H158" s="1"/>
      <c r="I158" s="1"/>
      <c r="J158" s="1"/>
    </row>
    <row r="159" spans="1:10" ht="18.75" customHeight="1" x14ac:dyDescent="0.25">
      <c r="A159" s="391" t="s">
        <v>60</v>
      </c>
      <c r="B159" s="391" t="s">
        <v>11</v>
      </c>
      <c r="C159" s="100" t="s">
        <v>50</v>
      </c>
      <c r="D159" s="100" t="s">
        <v>15</v>
      </c>
      <c r="E159" s="393" t="s">
        <v>51</v>
      </c>
      <c r="F159" s="394"/>
      <c r="G159" s="395"/>
      <c r="H159" s="1"/>
      <c r="I159" s="1"/>
      <c r="J159" s="1"/>
    </row>
    <row r="160" spans="1:10" ht="22.5" customHeight="1" x14ac:dyDescent="0.25">
      <c r="A160" s="392"/>
      <c r="B160" s="392"/>
      <c r="C160" s="100" t="s">
        <v>9</v>
      </c>
      <c r="D160" s="100" t="s">
        <v>16</v>
      </c>
      <c r="E160" s="100" t="s">
        <v>120</v>
      </c>
      <c r="F160" s="100" t="s">
        <v>133</v>
      </c>
      <c r="G160" s="100" t="s">
        <v>226</v>
      </c>
      <c r="H160" s="1"/>
      <c r="I160" s="1"/>
      <c r="J160" s="1"/>
    </row>
    <row r="161" spans="1:7" ht="25.15" customHeight="1" x14ac:dyDescent="0.25">
      <c r="A161" s="11" t="s">
        <v>61</v>
      </c>
      <c r="B161" s="100" t="s">
        <v>52</v>
      </c>
      <c r="C161" s="9">
        <f>SUM(C150:C156)</f>
        <v>0</v>
      </c>
      <c r="D161" s="9">
        <f>SUM(D150:D156)</f>
        <v>0</v>
      </c>
      <c r="E161" s="9">
        <v>416079</v>
      </c>
      <c r="F161" s="9">
        <f>SUM(F150:F156)</f>
        <v>0</v>
      </c>
      <c r="G161" s="9">
        <f>SUM(G150:G156)</f>
        <v>0</v>
      </c>
    </row>
  </sheetData>
  <mergeCells count="90">
    <mergeCell ref="F1:G1"/>
    <mergeCell ref="F5:G5"/>
    <mergeCell ref="F87:G87"/>
    <mergeCell ref="F90:G90"/>
    <mergeCell ref="F91:G91"/>
    <mergeCell ref="B68:G68"/>
    <mergeCell ref="B65:D65"/>
    <mergeCell ref="B30:D30"/>
    <mergeCell ref="B31:D31"/>
    <mergeCell ref="B32:G32"/>
    <mergeCell ref="B34:G34"/>
    <mergeCell ref="A36:G36"/>
    <mergeCell ref="A37:A38"/>
    <mergeCell ref="B37:B38"/>
    <mergeCell ref="E37:G37"/>
    <mergeCell ref="A51:G51"/>
    <mergeCell ref="E148:G148"/>
    <mergeCell ref="A136:G136"/>
    <mergeCell ref="A137:A138"/>
    <mergeCell ref="B137:B138"/>
    <mergeCell ref="E137:G137"/>
    <mergeCell ref="B141:G141"/>
    <mergeCell ref="A159:A160"/>
    <mergeCell ref="B159:B160"/>
    <mergeCell ref="E159:G159"/>
    <mergeCell ref="B101:G101"/>
    <mergeCell ref="B143:G143"/>
    <mergeCell ref="B145:G145"/>
    <mergeCell ref="A147:G147"/>
    <mergeCell ref="A148:A149"/>
    <mergeCell ref="B148:B149"/>
    <mergeCell ref="E110:G110"/>
    <mergeCell ref="B105:G105"/>
    <mergeCell ref="B106:G106"/>
    <mergeCell ref="A108:G108"/>
    <mergeCell ref="A110:A111"/>
    <mergeCell ref="B110:B111"/>
    <mergeCell ref="A158:G158"/>
    <mergeCell ref="B116:G116"/>
    <mergeCell ref="B142:D142"/>
    <mergeCell ref="B118:G118"/>
    <mergeCell ref="B120:G120"/>
    <mergeCell ref="A93:G93"/>
    <mergeCell ref="B94:E94"/>
    <mergeCell ref="A123:A124"/>
    <mergeCell ref="B123:B124"/>
    <mergeCell ref="E123:G123"/>
    <mergeCell ref="B117:D117"/>
    <mergeCell ref="B98:G98"/>
    <mergeCell ref="B100:D100"/>
    <mergeCell ref="B102:C102"/>
    <mergeCell ref="B104:G104"/>
    <mergeCell ref="A122:G122"/>
    <mergeCell ref="A92:G92"/>
    <mergeCell ref="B64:C64"/>
    <mergeCell ref="B66:G66"/>
    <mergeCell ref="B97:D97"/>
    <mergeCell ref="A82:G82"/>
    <mergeCell ref="A83:A84"/>
    <mergeCell ref="B83:B84"/>
    <mergeCell ref="E83:G83"/>
    <mergeCell ref="F86:G86"/>
    <mergeCell ref="B96:G96"/>
    <mergeCell ref="A70:G70"/>
    <mergeCell ref="A71:A72"/>
    <mergeCell ref="B71:B72"/>
    <mergeCell ref="E71:G71"/>
    <mergeCell ref="F88:G88"/>
    <mergeCell ref="F89:G89"/>
    <mergeCell ref="A52:A53"/>
    <mergeCell ref="B52:B53"/>
    <mergeCell ref="E52:G52"/>
    <mergeCell ref="B10:G10"/>
    <mergeCell ref="B11:E11"/>
    <mergeCell ref="B12:G12"/>
    <mergeCell ref="B14:D14"/>
    <mergeCell ref="B15:G15"/>
    <mergeCell ref="B19:G19"/>
    <mergeCell ref="A24:A25"/>
    <mergeCell ref="B24:B25"/>
    <mergeCell ref="E24:G24"/>
    <mergeCell ref="B18:G18"/>
    <mergeCell ref="B20:G20"/>
    <mergeCell ref="A22:G22"/>
    <mergeCell ref="B8:E8"/>
    <mergeCell ref="F2:G2"/>
    <mergeCell ref="F3:G3"/>
    <mergeCell ref="F4:G4"/>
    <mergeCell ref="A6:G6"/>
    <mergeCell ref="A7:G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7" orientation="landscape" r:id="rId1"/>
  <rowBreaks count="3" manualBreakCount="3">
    <brk id="25" max="6" man="1"/>
    <brk id="85" max="6" man="1"/>
    <brk id="11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view="pageBreakPreview" topLeftCell="A4" zoomScale="70" zoomScaleNormal="85" zoomScaleSheetLayoutView="70" workbookViewId="0">
      <selection activeCell="A6" sqref="A6:B6"/>
    </sheetView>
  </sheetViews>
  <sheetFormatPr defaultColWidth="9.140625" defaultRowHeight="12.75" x14ac:dyDescent="0.25"/>
  <cols>
    <col min="1" max="1" width="39.42578125" style="218" customWidth="1"/>
    <col min="2" max="2" width="20.28515625" style="218" customWidth="1"/>
    <col min="3" max="3" width="18.140625" style="218" customWidth="1"/>
    <col min="4" max="4" width="18.7109375" style="218" customWidth="1"/>
    <col min="5" max="5" width="16.140625" style="218" customWidth="1"/>
    <col min="6" max="6" width="14" style="218" customWidth="1"/>
    <col min="7" max="7" width="22" style="218" customWidth="1"/>
    <col min="8" max="16384" width="9.140625" style="218"/>
  </cols>
  <sheetData>
    <row r="1" spans="1:15" hidden="1" x14ac:dyDescent="0.25">
      <c r="F1" s="427" t="s">
        <v>405</v>
      </c>
      <c r="G1" s="427"/>
    </row>
    <row r="2" spans="1:15" ht="85.5" hidden="1" customHeight="1" x14ac:dyDescent="0.25">
      <c r="D2" s="74"/>
      <c r="E2" s="74"/>
      <c r="F2" s="428" t="s">
        <v>235</v>
      </c>
      <c r="G2" s="428"/>
    </row>
    <row r="3" spans="1:15" s="2" customFormat="1" ht="69.75" hidden="1" customHeight="1" x14ac:dyDescent="0.25">
      <c r="A3" s="5"/>
      <c r="B3" s="5"/>
      <c r="C3" s="5"/>
      <c r="D3" s="5"/>
      <c r="E3" s="5"/>
      <c r="F3" s="444" t="s">
        <v>408</v>
      </c>
      <c r="G3" s="444"/>
    </row>
    <row r="4" spans="1:15" s="2" customFormat="1" ht="57" customHeight="1" x14ac:dyDescent="0.25">
      <c r="A4" s="5" t="s">
        <v>274</v>
      </c>
      <c r="B4" s="5"/>
      <c r="C4" s="5"/>
      <c r="D4" s="5"/>
      <c r="E4" s="5"/>
      <c r="F4" s="425" t="s">
        <v>459</v>
      </c>
      <c r="G4" s="425"/>
    </row>
    <row r="5" spans="1:15" s="2" customFormat="1" ht="57" customHeight="1" x14ac:dyDescent="0.25">
      <c r="A5" s="5"/>
      <c r="B5" s="5"/>
      <c r="C5" s="5"/>
      <c r="D5" s="5"/>
      <c r="E5" s="5"/>
      <c r="F5" s="402" t="s">
        <v>590</v>
      </c>
      <c r="G5" s="402"/>
    </row>
    <row r="6" spans="1:15" s="2" customFormat="1" ht="100.5" customHeight="1" x14ac:dyDescent="0.25">
      <c r="A6" s="5"/>
      <c r="B6" s="5"/>
      <c r="C6" s="5"/>
      <c r="D6" s="5"/>
      <c r="E6" s="5"/>
      <c r="F6" s="443" t="s">
        <v>326</v>
      </c>
      <c r="G6" s="443"/>
    </row>
    <row r="7" spans="1:15" s="5" customFormat="1" x14ac:dyDescent="0.25">
      <c r="F7" s="218"/>
      <c r="G7" s="218"/>
      <c r="H7" s="1"/>
    </row>
    <row r="8" spans="1:15" x14ac:dyDescent="0.25">
      <c r="A8" s="404" t="s">
        <v>19</v>
      </c>
      <c r="B8" s="404"/>
      <c r="C8" s="404"/>
      <c r="D8" s="404"/>
      <c r="E8" s="404"/>
      <c r="F8" s="404"/>
      <c r="G8" s="404"/>
      <c r="H8" s="1"/>
      <c r="I8" s="1"/>
      <c r="J8" s="1"/>
      <c r="K8" s="1"/>
      <c r="L8" s="1"/>
      <c r="M8" s="1"/>
      <c r="N8" s="1"/>
      <c r="O8" s="1"/>
    </row>
    <row r="9" spans="1:15" ht="19.899999999999999" customHeight="1" x14ac:dyDescent="0.25">
      <c r="A9" s="399" t="s">
        <v>233</v>
      </c>
      <c r="B9" s="399"/>
      <c r="C9" s="399"/>
      <c r="D9" s="399"/>
      <c r="E9" s="399"/>
      <c r="F9" s="399"/>
      <c r="G9" s="399"/>
      <c r="H9" s="1"/>
      <c r="I9" s="1"/>
      <c r="J9" s="1"/>
    </row>
    <row r="10" spans="1:15" ht="16.899999999999999" customHeight="1" x14ac:dyDescent="0.25">
      <c r="A10" s="24"/>
      <c r="B10" s="404" t="s">
        <v>464</v>
      </c>
      <c r="C10" s="404"/>
      <c r="D10" s="404"/>
      <c r="E10" s="404"/>
      <c r="F10" s="6"/>
      <c r="G10" s="6"/>
      <c r="H10" s="3"/>
      <c r="I10" s="3"/>
      <c r="J10" s="1"/>
      <c r="K10" s="1"/>
      <c r="L10" s="1"/>
      <c r="M10" s="1"/>
      <c r="N10" s="1"/>
      <c r="O10" s="1"/>
    </row>
    <row r="11" spans="1:15" ht="10.15" customHeight="1" x14ac:dyDescent="0.25">
      <c r="A11" s="24"/>
      <c r="B11" s="219"/>
      <c r="C11" s="219"/>
      <c r="D11" s="219"/>
      <c r="E11" s="219"/>
      <c r="F11" s="6"/>
      <c r="G11" s="6"/>
      <c r="H11" s="3"/>
      <c r="I11" s="3"/>
      <c r="J11" s="1"/>
      <c r="K11" s="1"/>
      <c r="L11" s="1"/>
      <c r="M11" s="1"/>
      <c r="N11" s="1"/>
      <c r="O11" s="1"/>
    </row>
    <row r="12" spans="1:15" ht="30" customHeight="1" x14ac:dyDescent="0.25">
      <c r="A12" s="15" t="s">
        <v>34</v>
      </c>
      <c r="B12" s="388" t="s">
        <v>62</v>
      </c>
      <c r="C12" s="388"/>
      <c r="D12" s="388"/>
      <c r="E12" s="388"/>
      <c r="F12" s="388"/>
      <c r="G12" s="388"/>
      <c r="H12" s="1"/>
      <c r="I12" s="1"/>
      <c r="J12" s="1"/>
    </row>
    <row r="13" spans="1:15" ht="19.899999999999999" customHeight="1" x14ac:dyDescent="0.25">
      <c r="A13" s="224" t="s">
        <v>33</v>
      </c>
      <c r="B13" s="386" t="s">
        <v>339</v>
      </c>
      <c r="C13" s="386"/>
      <c r="D13" s="386"/>
      <c r="E13" s="386"/>
      <c r="F13" s="224"/>
      <c r="G13" s="224"/>
      <c r="H13" s="1"/>
      <c r="I13" s="1"/>
      <c r="J13" s="1"/>
    </row>
    <row r="14" spans="1:15" ht="144.75" customHeight="1" x14ac:dyDescent="0.25">
      <c r="A14" s="15" t="s">
        <v>32</v>
      </c>
      <c r="B14" s="447" t="s">
        <v>591</v>
      </c>
      <c r="C14" s="447"/>
      <c r="D14" s="447"/>
      <c r="E14" s="447"/>
      <c r="F14" s="447"/>
      <c r="G14" s="447"/>
      <c r="H14" s="1"/>
      <c r="I14" s="1"/>
      <c r="J14" s="1"/>
    </row>
    <row r="15" spans="1:15" x14ac:dyDescent="0.25">
      <c r="A15" s="224" t="s">
        <v>22</v>
      </c>
      <c r="B15" s="221"/>
      <c r="C15" s="224" t="s">
        <v>329</v>
      </c>
      <c r="D15" s="224"/>
      <c r="E15" s="224"/>
      <c r="F15" s="224"/>
      <c r="G15" s="224"/>
      <c r="H15" s="1"/>
      <c r="I15" s="1"/>
      <c r="J15" s="1"/>
    </row>
    <row r="16" spans="1:15" ht="24.6" customHeight="1" x14ac:dyDescent="0.25">
      <c r="A16" s="225" t="s">
        <v>103</v>
      </c>
      <c r="B16" s="386" t="s">
        <v>100</v>
      </c>
      <c r="C16" s="386"/>
      <c r="D16" s="386"/>
      <c r="E16" s="224"/>
      <c r="F16" s="224"/>
      <c r="G16" s="224"/>
      <c r="H16" s="1"/>
      <c r="I16" s="1"/>
      <c r="J16" s="1"/>
    </row>
    <row r="17" spans="1:10" ht="16.899999999999999" customHeight="1" x14ac:dyDescent="0.25">
      <c r="A17" s="224" t="s">
        <v>37</v>
      </c>
      <c r="B17" s="386" t="s">
        <v>63</v>
      </c>
      <c r="C17" s="386"/>
      <c r="D17" s="386"/>
      <c r="E17" s="386"/>
      <c r="F17" s="386"/>
      <c r="G17" s="386"/>
      <c r="H17" s="1"/>
      <c r="I17" s="1"/>
      <c r="J17" s="1"/>
    </row>
    <row r="18" spans="1:10" ht="22.9" customHeight="1" x14ac:dyDescent="0.25">
      <c r="A18" s="224" t="s">
        <v>14</v>
      </c>
      <c r="B18" s="221" t="s">
        <v>3</v>
      </c>
      <c r="C18" s="224"/>
      <c r="D18" s="224"/>
      <c r="E18" s="224"/>
      <c r="F18" s="224"/>
      <c r="G18" s="224"/>
      <c r="H18" s="1"/>
      <c r="I18" s="1"/>
      <c r="J18" s="1"/>
    </row>
    <row r="19" spans="1:10" ht="22.15" customHeight="1" x14ac:dyDescent="0.25">
      <c r="A19" s="224" t="s">
        <v>20</v>
      </c>
      <c r="B19" s="221" t="s">
        <v>112</v>
      </c>
      <c r="C19" s="224"/>
      <c r="D19" s="224"/>
      <c r="E19" s="224"/>
      <c r="F19" s="224"/>
      <c r="G19" s="224"/>
      <c r="H19" s="1"/>
      <c r="I19" s="1"/>
      <c r="J19" s="1"/>
    </row>
    <row r="20" spans="1:10" ht="24.6" customHeight="1" x14ac:dyDescent="0.25">
      <c r="A20" s="224" t="s">
        <v>4</v>
      </c>
      <c r="B20" s="388" t="s">
        <v>64</v>
      </c>
      <c r="C20" s="388"/>
      <c r="D20" s="388"/>
      <c r="E20" s="388"/>
      <c r="F20" s="388"/>
      <c r="G20" s="388"/>
      <c r="H20" s="1"/>
      <c r="I20" s="1"/>
      <c r="J20" s="1"/>
    </row>
    <row r="21" spans="1:10" ht="43.9" customHeight="1" x14ac:dyDescent="0.25">
      <c r="A21" s="225" t="s">
        <v>107</v>
      </c>
      <c r="B21" s="388" t="s">
        <v>495</v>
      </c>
      <c r="C21" s="388"/>
      <c r="D21" s="388"/>
      <c r="E21" s="388"/>
      <c r="F21" s="388"/>
      <c r="G21" s="388"/>
      <c r="H21" s="1"/>
      <c r="I21" s="1"/>
      <c r="J21" s="1"/>
    </row>
    <row r="22" spans="1:10" ht="36" customHeight="1" x14ac:dyDescent="0.25">
      <c r="A22" s="225" t="s">
        <v>13</v>
      </c>
      <c r="B22" s="388" t="s">
        <v>113</v>
      </c>
      <c r="C22" s="388"/>
      <c r="D22" s="388"/>
      <c r="E22" s="388"/>
      <c r="F22" s="388"/>
      <c r="G22" s="388"/>
      <c r="H22" s="1"/>
      <c r="I22" s="1"/>
      <c r="J22" s="1"/>
    </row>
    <row r="23" spans="1:10" ht="10.15" customHeight="1" x14ac:dyDescent="0.25">
      <c r="A23" s="221"/>
      <c r="B23" s="221"/>
      <c r="C23" s="224"/>
      <c r="D23" s="224"/>
      <c r="E23" s="224"/>
      <c r="F23" s="224"/>
      <c r="G23" s="224"/>
      <c r="H23" s="1"/>
      <c r="I23" s="1"/>
      <c r="J23" s="1"/>
    </row>
    <row r="24" spans="1:10" ht="15" customHeight="1" x14ac:dyDescent="0.25">
      <c r="A24" s="404" t="s">
        <v>23</v>
      </c>
      <c r="B24" s="404"/>
      <c r="C24" s="404"/>
      <c r="D24" s="404"/>
      <c r="E24" s="404"/>
      <c r="F24" s="404"/>
      <c r="G24" s="404"/>
      <c r="H24" s="1"/>
      <c r="I24" s="1"/>
      <c r="J24" s="1"/>
    </row>
    <row r="25" spans="1:10" ht="9.6" customHeight="1" x14ac:dyDescent="0.25">
      <c r="A25" s="224"/>
      <c r="B25" s="221"/>
      <c r="C25" s="224"/>
      <c r="D25" s="224"/>
      <c r="E25" s="224"/>
      <c r="F25" s="224"/>
      <c r="G25" s="224"/>
      <c r="H25" s="1"/>
      <c r="I25" s="1"/>
      <c r="J25" s="1"/>
    </row>
    <row r="26" spans="1:10" ht="31.15" customHeight="1" x14ac:dyDescent="0.25">
      <c r="A26" s="422" t="s">
        <v>24</v>
      </c>
      <c r="B26" s="391" t="s">
        <v>5</v>
      </c>
      <c r="C26" s="223" t="s">
        <v>26</v>
      </c>
      <c r="D26" s="222" t="s">
        <v>27</v>
      </c>
      <c r="E26" s="412" t="s">
        <v>28</v>
      </c>
      <c r="F26" s="412"/>
      <c r="G26" s="412"/>
      <c r="H26" s="1"/>
      <c r="I26" s="1"/>
      <c r="J26" s="1"/>
    </row>
    <row r="27" spans="1:10" ht="21.6" customHeight="1" x14ac:dyDescent="0.25">
      <c r="A27" s="422"/>
      <c r="B27" s="392"/>
      <c r="C27" s="223" t="s">
        <v>17</v>
      </c>
      <c r="D27" s="223" t="s">
        <v>119</v>
      </c>
      <c r="E27" s="223" t="s">
        <v>127</v>
      </c>
      <c r="F27" s="223" t="s">
        <v>222</v>
      </c>
      <c r="G27" s="223" t="s">
        <v>403</v>
      </c>
      <c r="H27" s="1"/>
      <c r="I27" s="1"/>
      <c r="J27" s="1"/>
    </row>
    <row r="28" spans="1:10" ht="33.6" customHeight="1" x14ac:dyDescent="0.25">
      <c r="A28" s="7" t="s">
        <v>25</v>
      </c>
      <c r="B28" s="4" t="s">
        <v>6</v>
      </c>
      <c r="C28" s="47">
        <v>1300000</v>
      </c>
      <c r="D28" s="47">
        <f>D42+D43+D44+D45+D46</f>
        <v>5182721</v>
      </c>
      <c r="E28" s="47">
        <v>1417513</v>
      </c>
      <c r="F28" s="47">
        <v>402212</v>
      </c>
      <c r="G28" s="47"/>
      <c r="H28" s="1"/>
      <c r="I28" s="1"/>
      <c r="J28" s="1"/>
    </row>
    <row r="29" spans="1:10" ht="22.5" customHeight="1" x14ac:dyDescent="0.25">
      <c r="A29" s="12" t="s">
        <v>18</v>
      </c>
      <c r="B29" s="4" t="s">
        <v>6</v>
      </c>
      <c r="C29" s="10">
        <f>1362142-16859-100</f>
        <v>1345183</v>
      </c>
      <c r="D29" s="10">
        <f>D99</f>
        <v>57838</v>
      </c>
      <c r="E29" s="10">
        <f>E99</f>
        <v>431033</v>
      </c>
      <c r="F29" s="10">
        <v>2000000</v>
      </c>
      <c r="G29" s="10">
        <v>500000</v>
      </c>
      <c r="H29" s="1"/>
      <c r="I29" s="1"/>
      <c r="J29" s="1"/>
    </row>
    <row r="30" spans="1:10" s="216" customFormat="1" ht="30.6" customHeight="1" x14ac:dyDescent="0.25">
      <c r="A30" s="11" t="s">
        <v>29</v>
      </c>
      <c r="B30" s="223" t="s">
        <v>6</v>
      </c>
      <c r="C30" s="9">
        <f t="shared" ref="C30:G30" si="0">C28+C29</f>
        <v>2645183</v>
      </c>
      <c r="D30" s="9">
        <f t="shared" si="0"/>
        <v>5240559</v>
      </c>
      <c r="E30" s="9">
        <f t="shared" si="0"/>
        <v>1848546</v>
      </c>
      <c r="F30" s="9">
        <f t="shared" si="0"/>
        <v>2402212</v>
      </c>
      <c r="G30" s="9">
        <f t="shared" si="0"/>
        <v>500000</v>
      </c>
      <c r="H30" s="14"/>
      <c r="I30" s="14"/>
      <c r="J30" s="14"/>
    </row>
    <row r="31" spans="1:10" ht="8.4499999999999993" customHeight="1" x14ac:dyDescent="0.25">
      <c r="A31" s="221"/>
      <c r="B31" s="221"/>
      <c r="C31" s="224"/>
      <c r="D31" s="224"/>
      <c r="E31" s="224"/>
      <c r="F31" s="224"/>
      <c r="G31" s="224"/>
      <c r="H31" s="1"/>
      <c r="I31" s="1"/>
      <c r="J31" s="1"/>
    </row>
    <row r="32" spans="1:10" ht="29.25" customHeight="1" x14ac:dyDescent="0.25">
      <c r="A32" s="225" t="s">
        <v>30</v>
      </c>
      <c r="B32" s="421" t="s">
        <v>65</v>
      </c>
      <c r="C32" s="421"/>
      <c r="D32" s="421"/>
      <c r="E32" s="224"/>
      <c r="F32" s="224"/>
      <c r="G32" s="224"/>
      <c r="H32" s="1"/>
      <c r="I32" s="1"/>
      <c r="J32" s="1"/>
    </row>
    <row r="33" spans="1:10" ht="16.899999999999999" customHeight="1" x14ac:dyDescent="0.25">
      <c r="A33" s="224" t="s">
        <v>35</v>
      </c>
      <c r="B33" s="386"/>
      <c r="C33" s="386"/>
      <c r="D33" s="386"/>
      <c r="E33" s="224"/>
      <c r="F33" s="224"/>
      <c r="G33" s="224"/>
      <c r="H33" s="1"/>
      <c r="I33" s="1"/>
      <c r="J33" s="1"/>
    </row>
    <row r="34" spans="1:10" ht="21" customHeight="1" x14ac:dyDescent="0.25">
      <c r="A34" s="224" t="s">
        <v>37</v>
      </c>
      <c r="B34" s="386" t="s">
        <v>63</v>
      </c>
      <c r="C34" s="386"/>
      <c r="D34" s="386"/>
      <c r="E34" s="386"/>
      <c r="F34" s="386"/>
      <c r="G34" s="386"/>
      <c r="H34" s="1"/>
      <c r="I34" s="1"/>
      <c r="J34" s="1"/>
    </row>
    <row r="35" spans="1:10" ht="15" customHeight="1" x14ac:dyDescent="0.25">
      <c r="A35" s="224" t="s">
        <v>20</v>
      </c>
      <c r="B35" s="221" t="s">
        <v>124</v>
      </c>
      <c r="C35" s="224"/>
      <c r="D35" s="224"/>
      <c r="E35" s="224"/>
      <c r="F35" s="224"/>
      <c r="G35" s="224"/>
      <c r="H35" s="1"/>
      <c r="I35" s="1"/>
      <c r="J35" s="1"/>
    </row>
    <row r="36" spans="1:10" ht="33" customHeight="1" x14ac:dyDescent="0.25">
      <c r="A36" s="225" t="s">
        <v>36</v>
      </c>
      <c r="B36" s="388" t="s">
        <v>113</v>
      </c>
      <c r="C36" s="388"/>
      <c r="D36" s="388"/>
      <c r="E36" s="388"/>
      <c r="F36" s="388"/>
      <c r="G36" s="388"/>
      <c r="H36" s="1"/>
      <c r="I36" s="1"/>
      <c r="J36" s="1"/>
    </row>
    <row r="37" spans="1:10" ht="15" customHeight="1" x14ac:dyDescent="0.25">
      <c r="A37" s="225"/>
      <c r="B37" s="220"/>
      <c r="C37" s="220"/>
      <c r="D37" s="220"/>
      <c r="E37" s="220"/>
      <c r="F37" s="220"/>
      <c r="G37" s="220"/>
      <c r="H37" s="1"/>
      <c r="I37" s="1"/>
      <c r="J37" s="1"/>
    </row>
    <row r="38" spans="1:10" ht="19.149999999999999" customHeight="1" x14ac:dyDescent="0.25">
      <c r="A38" s="419" t="s">
        <v>21</v>
      </c>
      <c r="B38" s="419"/>
      <c r="C38" s="419"/>
      <c r="D38" s="419"/>
      <c r="E38" s="419"/>
      <c r="F38" s="419"/>
      <c r="G38" s="419"/>
      <c r="H38" s="1"/>
      <c r="I38" s="1"/>
      <c r="J38" s="1"/>
    </row>
    <row r="39" spans="1:10" ht="31.15" customHeight="1" x14ac:dyDescent="0.25">
      <c r="A39" s="412" t="s">
        <v>21</v>
      </c>
      <c r="B39" s="391" t="s">
        <v>5</v>
      </c>
      <c r="C39" s="223" t="s">
        <v>26</v>
      </c>
      <c r="D39" s="222" t="s">
        <v>27</v>
      </c>
      <c r="E39" s="412" t="s">
        <v>28</v>
      </c>
      <c r="F39" s="412"/>
      <c r="G39" s="412"/>
      <c r="H39" s="1"/>
      <c r="I39" s="1"/>
      <c r="J39" s="1"/>
    </row>
    <row r="40" spans="1:10" ht="21" customHeight="1" x14ac:dyDescent="0.25">
      <c r="A40" s="412"/>
      <c r="B40" s="392"/>
      <c r="C40" s="223" t="s">
        <v>17</v>
      </c>
      <c r="D40" s="223" t="s">
        <v>119</v>
      </c>
      <c r="E40" s="223" t="s">
        <v>127</v>
      </c>
      <c r="F40" s="223" t="s">
        <v>222</v>
      </c>
      <c r="G40" s="223" t="s">
        <v>403</v>
      </c>
      <c r="H40" s="1"/>
      <c r="I40" s="1"/>
      <c r="J40" s="1"/>
    </row>
    <row r="41" spans="1:10" ht="48" hidden="1" customHeight="1" x14ac:dyDescent="0.25">
      <c r="A41" s="48" t="s">
        <v>183</v>
      </c>
      <c r="B41" s="49" t="s">
        <v>6</v>
      </c>
      <c r="C41" s="10"/>
      <c r="D41" s="10"/>
      <c r="E41" s="10"/>
      <c r="F41" s="10"/>
      <c r="G41" s="10"/>
      <c r="H41" s="1"/>
      <c r="I41" s="1"/>
      <c r="J41" s="1"/>
    </row>
    <row r="42" spans="1:10" ht="43.9" customHeight="1" x14ac:dyDescent="0.25">
      <c r="A42" s="48" t="s">
        <v>223</v>
      </c>
      <c r="B42" s="49" t="s">
        <v>6</v>
      </c>
      <c r="C42" s="10">
        <v>1000000</v>
      </c>
      <c r="D42" s="10">
        <v>900000</v>
      </c>
      <c r="E42" s="10"/>
      <c r="F42" s="10"/>
      <c r="G42" s="10"/>
      <c r="H42" s="1"/>
      <c r="I42" s="1"/>
      <c r="J42" s="1"/>
    </row>
    <row r="43" spans="1:10" ht="51" x14ac:dyDescent="0.25">
      <c r="A43" s="48" t="s">
        <v>218</v>
      </c>
      <c r="B43" s="49" t="s">
        <v>6</v>
      </c>
      <c r="C43" s="10">
        <v>200000</v>
      </c>
      <c r="D43" s="10">
        <v>1122608</v>
      </c>
      <c r="E43" s="10">
        <v>1097788</v>
      </c>
      <c r="F43" s="10">
        <v>402212</v>
      </c>
      <c r="G43" s="10"/>
      <c r="H43" s="1"/>
      <c r="I43" s="1"/>
      <c r="J43" s="1"/>
    </row>
    <row r="44" spans="1:10" ht="48" customHeight="1" x14ac:dyDescent="0.25">
      <c r="A44" s="48" t="s">
        <v>186</v>
      </c>
      <c r="B44" s="49" t="s">
        <v>6</v>
      </c>
      <c r="C44" s="10">
        <v>100000</v>
      </c>
      <c r="D44" s="10">
        <v>954665</v>
      </c>
      <c r="E44" s="10"/>
      <c r="F44" s="10"/>
      <c r="G44" s="10"/>
      <c r="H44" s="1"/>
      <c r="I44" s="1"/>
      <c r="J44" s="1"/>
    </row>
    <row r="45" spans="1:10" ht="48" customHeight="1" x14ac:dyDescent="0.25">
      <c r="A45" s="48" t="s">
        <v>341</v>
      </c>
      <c r="B45" s="49" t="s">
        <v>6</v>
      </c>
      <c r="C45" s="10"/>
      <c r="D45" s="10">
        <v>2205448</v>
      </c>
      <c r="E45" s="10"/>
      <c r="F45" s="10"/>
      <c r="G45" s="10"/>
      <c r="H45" s="1"/>
      <c r="I45" s="1"/>
      <c r="J45" s="1"/>
    </row>
    <row r="46" spans="1:10" ht="48" customHeight="1" x14ac:dyDescent="0.25">
      <c r="A46" s="48" t="s">
        <v>139</v>
      </c>
      <c r="B46" s="49" t="s">
        <v>6</v>
      </c>
      <c r="C46" s="10"/>
      <c r="D46" s="10"/>
      <c r="E46" s="10">
        <v>319725</v>
      </c>
      <c r="F46" s="10"/>
      <c r="G46" s="10"/>
      <c r="H46" s="1"/>
      <c r="I46" s="1"/>
      <c r="J46" s="1"/>
    </row>
    <row r="47" spans="1:10" s="216" customFormat="1" ht="18" customHeight="1" x14ac:dyDescent="0.25">
      <c r="A47" s="169" t="s">
        <v>321</v>
      </c>
      <c r="B47" s="170"/>
      <c r="C47" s="171">
        <f>SUM(C48:C52)</f>
        <v>0</v>
      </c>
      <c r="D47" s="171">
        <f t="shared" ref="D47:G47" si="1">SUM(D48:D52)</f>
        <v>7</v>
      </c>
      <c r="E47" s="171">
        <f t="shared" si="1"/>
        <v>5.0999999999999996</v>
      </c>
      <c r="F47" s="171">
        <f t="shared" si="1"/>
        <v>17.5</v>
      </c>
      <c r="G47" s="171">
        <f t="shared" si="1"/>
        <v>0</v>
      </c>
    </row>
    <row r="48" spans="1:10" ht="38.25" x14ac:dyDescent="0.25">
      <c r="A48" s="48" t="s">
        <v>223</v>
      </c>
      <c r="B48" s="49" t="s">
        <v>321</v>
      </c>
      <c r="C48" s="10"/>
      <c r="D48" s="36"/>
      <c r="E48" s="36"/>
      <c r="F48" s="36">
        <v>8</v>
      </c>
      <c r="G48" s="10"/>
    </row>
    <row r="49" spans="1:10" ht="51" x14ac:dyDescent="0.25">
      <c r="A49" s="48" t="s">
        <v>218</v>
      </c>
      <c r="B49" s="49" t="s">
        <v>321</v>
      </c>
      <c r="C49" s="10"/>
      <c r="D49" s="36"/>
      <c r="E49" s="36"/>
      <c r="F49" s="36">
        <v>8</v>
      </c>
      <c r="G49" s="10"/>
    </row>
    <row r="50" spans="1:10" ht="38.25" x14ac:dyDescent="0.25">
      <c r="A50" s="48" t="s">
        <v>186</v>
      </c>
      <c r="B50" s="49" t="s">
        <v>321</v>
      </c>
      <c r="C50" s="10"/>
      <c r="D50" s="36">
        <v>7</v>
      </c>
      <c r="E50" s="36"/>
      <c r="F50" s="36"/>
      <c r="G50" s="10"/>
    </row>
    <row r="51" spans="1:10" ht="38.25" x14ac:dyDescent="0.25">
      <c r="A51" s="48" t="s">
        <v>341</v>
      </c>
      <c r="B51" s="49" t="s">
        <v>321</v>
      </c>
      <c r="C51" s="10"/>
      <c r="D51" s="36"/>
      <c r="E51" s="36">
        <v>5.0999999999999996</v>
      </c>
      <c r="F51" s="36"/>
      <c r="G51" s="10"/>
    </row>
    <row r="52" spans="1:10" ht="51" x14ac:dyDescent="0.25">
      <c r="A52" s="48" t="s">
        <v>139</v>
      </c>
      <c r="B52" s="49" t="s">
        <v>321</v>
      </c>
      <c r="C52" s="10"/>
      <c r="D52" s="36"/>
      <c r="E52" s="36"/>
      <c r="F52" s="36">
        <v>1.5</v>
      </c>
      <c r="G52" s="10"/>
    </row>
    <row r="53" spans="1:10" x14ac:dyDescent="0.25">
      <c r="A53" s="34"/>
      <c r="B53" s="35"/>
      <c r="C53" s="35"/>
      <c r="D53" s="35"/>
      <c r="E53" s="35"/>
      <c r="F53" s="35"/>
      <c r="G53" s="35"/>
      <c r="H53" s="1"/>
      <c r="I53" s="1"/>
      <c r="J53" s="1"/>
    </row>
    <row r="54" spans="1:10" x14ac:dyDescent="0.25">
      <c r="A54" s="404" t="s">
        <v>101</v>
      </c>
      <c r="B54" s="404"/>
      <c r="C54" s="404"/>
      <c r="D54" s="404"/>
      <c r="E54" s="404"/>
      <c r="F54" s="404"/>
      <c r="G54" s="404"/>
      <c r="H54" s="1"/>
      <c r="I54" s="1"/>
      <c r="J54" s="1"/>
    </row>
    <row r="55" spans="1:10" ht="30" customHeight="1" x14ac:dyDescent="0.25">
      <c r="A55" s="410" t="s">
        <v>38</v>
      </c>
      <c r="B55" s="391" t="s">
        <v>5</v>
      </c>
      <c r="C55" s="223" t="s">
        <v>26</v>
      </c>
      <c r="D55" s="222" t="s">
        <v>27</v>
      </c>
      <c r="E55" s="412" t="s">
        <v>28</v>
      </c>
      <c r="F55" s="412"/>
      <c r="G55" s="412"/>
      <c r="H55" s="1"/>
      <c r="I55" s="1"/>
      <c r="J55" s="1"/>
    </row>
    <row r="56" spans="1:10" ht="22.15" customHeight="1" x14ac:dyDescent="0.25">
      <c r="A56" s="411"/>
      <c r="B56" s="392"/>
      <c r="C56" s="223" t="s">
        <v>17</v>
      </c>
      <c r="D56" s="223" t="s">
        <v>119</v>
      </c>
      <c r="E56" s="223" t="s">
        <v>127</v>
      </c>
      <c r="F56" s="223" t="s">
        <v>222</v>
      </c>
      <c r="G56" s="223" t="s">
        <v>403</v>
      </c>
      <c r="H56" s="1"/>
      <c r="I56" s="1"/>
      <c r="J56" s="1"/>
    </row>
    <row r="57" spans="1:10" ht="52.15" hidden="1" customHeight="1" x14ac:dyDescent="0.25">
      <c r="A57" s="20" t="s">
        <v>67</v>
      </c>
      <c r="B57" s="4" t="s">
        <v>6</v>
      </c>
      <c r="C57" s="21">
        <v>116241</v>
      </c>
      <c r="D57" s="10"/>
      <c r="E57" s="10"/>
      <c r="F57" s="10"/>
      <c r="G57" s="10"/>
      <c r="H57" s="1"/>
      <c r="I57" s="1"/>
      <c r="J57" s="1"/>
    </row>
    <row r="58" spans="1:10" ht="63.75" hidden="1" x14ac:dyDescent="0.25">
      <c r="A58" s="20" t="s">
        <v>69</v>
      </c>
      <c r="B58" s="4" t="s">
        <v>6</v>
      </c>
      <c r="C58" s="21">
        <v>11544</v>
      </c>
      <c r="D58" s="10"/>
      <c r="E58" s="10"/>
      <c r="F58" s="10"/>
      <c r="G58" s="10"/>
      <c r="H58" s="1"/>
      <c r="I58" s="1"/>
      <c r="J58" s="1"/>
    </row>
    <row r="59" spans="1:10" ht="38.25" hidden="1" x14ac:dyDescent="0.25">
      <c r="A59" s="20" t="s">
        <v>77</v>
      </c>
      <c r="B59" s="4" t="s">
        <v>6</v>
      </c>
      <c r="C59" s="21">
        <v>13170</v>
      </c>
      <c r="D59" s="10"/>
      <c r="E59" s="10"/>
      <c r="F59" s="10"/>
      <c r="G59" s="10"/>
      <c r="H59" s="1"/>
      <c r="I59" s="1"/>
      <c r="J59" s="1"/>
    </row>
    <row r="60" spans="1:10" ht="38.25" hidden="1" x14ac:dyDescent="0.25">
      <c r="A60" s="20" t="s">
        <v>68</v>
      </c>
      <c r="B60" s="4" t="s">
        <v>6</v>
      </c>
      <c r="C60" s="21">
        <v>242702</v>
      </c>
      <c r="D60" s="10"/>
      <c r="E60" s="10"/>
      <c r="F60" s="10"/>
      <c r="G60" s="10"/>
      <c r="H60" s="1"/>
      <c r="I60" s="1"/>
      <c r="J60" s="1"/>
    </row>
    <row r="61" spans="1:10" s="216" customFormat="1" ht="26.45" hidden="1" customHeight="1" x14ac:dyDescent="0.25">
      <c r="A61" s="20" t="s">
        <v>78</v>
      </c>
      <c r="B61" s="4" t="s">
        <v>6</v>
      </c>
      <c r="C61" s="21">
        <v>700000</v>
      </c>
      <c r="D61" s="10">
        <v>964363</v>
      </c>
      <c r="E61" s="10"/>
      <c r="F61" s="10"/>
      <c r="G61" s="10"/>
      <c r="H61" s="14"/>
      <c r="I61" s="14"/>
      <c r="J61" s="14"/>
    </row>
    <row r="62" spans="1:10" ht="15" hidden="1" customHeight="1" x14ac:dyDescent="0.25">
      <c r="A62" s="20" t="s">
        <v>79</v>
      </c>
      <c r="B62" s="4" t="s">
        <v>6</v>
      </c>
      <c r="C62" s="18"/>
      <c r="D62" s="10"/>
      <c r="E62" s="10">
        <v>700000</v>
      </c>
      <c r="F62" s="10">
        <v>1013439</v>
      </c>
      <c r="G62" s="10">
        <v>1013439</v>
      </c>
      <c r="H62" s="1"/>
      <c r="I62" s="1"/>
      <c r="J62" s="1"/>
    </row>
    <row r="63" spans="1:10" ht="68.45" hidden="1" customHeight="1" x14ac:dyDescent="0.25">
      <c r="A63" s="20" t="s">
        <v>80</v>
      </c>
      <c r="B63" s="4" t="s">
        <v>6</v>
      </c>
      <c r="C63" s="18"/>
      <c r="D63" s="10"/>
      <c r="E63" s="10">
        <v>1000000</v>
      </c>
      <c r="F63" s="10">
        <v>700000</v>
      </c>
      <c r="G63" s="10">
        <v>700000</v>
      </c>
      <c r="H63" s="1"/>
      <c r="I63" s="1"/>
      <c r="J63" s="1"/>
    </row>
    <row r="64" spans="1:10" ht="45.6" hidden="1" customHeight="1" x14ac:dyDescent="0.25">
      <c r="A64" s="19" t="s">
        <v>72</v>
      </c>
      <c r="B64" s="4" t="s">
        <v>6</v>
      </c>
      <c r="C64" s="18"/>
      <c r="D64" s="10"/>
      <c r="E64" s="10">
        <v>2000000</v>
      </c>
      <c r="F64" s="10">
        <v>3000000</v>
      </c>
      <c r="G64" s="10">
        <v>3000000</v>
      </c>
      <c r="H64" s="1"/>
      <c r="I64" s="1"/>
      <c r="J64" s="1"/>
    </row>
    <row r="65" spans="1:10" ht="36.6" customHeight="1" x14ac:dyDescent="0.25">
      <c r="A65" s="11" t="s">
        <v>39</v>
      </c>
      <c r="B65" s="223" t="s">
        <v>6</v>
      </c>
      <c r="C65" s="46">
        <f>C42+C43+C44+C45+C46</f>
        <v>1300000</v>
      </c>
      <c r="D65" s="46">
        <f t="shared" ref="D65:E65" si="2">D42+D43+D44+D45+D46</f>
        <v>5182721</v>
      </c>
      <c r="E65" s="46">
        <f t="shared" si="2"/>
        <v>1417513</v>
      </c>
      <c r="F65" s="46">
        <v>402212</v>
      </c>
      <c r="G65" s="46">
        <f>G41+G42+G43+G46+G44</f>
        <v>0</v>
      </c>
      <c r="H65" s="1"/>
      <c r="I65" s="1"/>
      <c r="J65" s="1"/>
    </row>
    <row r="66" spans="1:10" ht="10.9" customHeight="1" x14ac:dyDescent="0.25">
      <c r="A66" s="16"/>
      <c r="B66" s="38"/>
      <c r="C66" s="217"/>
      <c r="D66" s="217"/>
      <c r="E66" s="217"/>
      <c r="F66" s="217"/>
      <c r="G66" s="217"/>
      <c r="H66" s="1"/>
      <c r="I66" s="1"/>
      <c r="J66" s="1"/>
    </row>
    <row r="67" spans="1:10" ht="29.25" customHeight="1" x14ac:dyDescent="0.25">
      <c r="A67" s="225" t="s">
        <v>30</v>
      </c>
      <c r="B67" s="421" t="s">
        <v>31</v>
      </c>
      <c r="C67" s="421"/>
      <c r="D67" s="224"/>
      <c r="E67" s="224"/>
      <c r="F67" s="224"/>
      <c r="G67" s="224"/>
      <c r="H67" s="1"/>
      <c r="I67" s="1"/>
      <c r="J67" s="1"/>
    </row>
    <row r="68" spans="1:10" ht="16.899999999999999" customHeight="1" x14ac:dyDescent="0.25">
      <c r="A68" s="224" t="s">
        <v>35</v>
      </c>
      <c r="B68" s="386" t="s">
        <v>100</v>
      </c>
      <c r="C68" s="386"/>
      <c r="D68" s="386"/>
      <c r="E68" s="224"/>
      <c r="F68" s="224"/>
      <c r="G68" s="224"/>
      <c r="H68" s="1"/>
      <c r="I68" s="1"/>
      <c r="J68" s="1"/>
    </row>
    <row r="69" spans="1:10" ht="21" customHeight="1" x14ac:dyDescent="0.25">
      <c r="A69" s="224" t="s">
        <v>37</v>
      </c>
      <c r="B69" s="386" t="s">
        <v>63</v>
      </c>
      <c r="C69" s="386"/>
      <c r="D69" s="386"/>
      <c r="E69" s="386"/>
      <c r="F69" s="386"/>
      <c r="G69" s="386"/>
      <c r="H69" s="1"/>
      <c r="I69" s="1"/>
      <c r="J69" s="1"/>
    </row>
    <row r="70" spans="1:10" ht="15" customHeight="1" x14ac:dyDescent="0.25">
      <c r="A70" s="224" t="s">
        <v>20</v>
      </c>
      <c r="B70" s="221" t="s">
        <v>112</v>
      </c>
      <c r="C70" s="224"/>
      <c r="D70" s="224"/>
      <c r="E70" s="224"/>
      <c r="F70" s="224"/>
      <c r="G70" s="224"/>
      <c r="H70" s="1"/>
      <c r="I70" s="1"/>
      <c r="J70" s="1"/>
    </row>
    <row r="71" spans="1:10" ht="33" customHeight="1" x14ac:dyDescent="0.25">
      <c r="A71" s="225" t="s">
        <v>36</v>
      </c>
      <c r="B71" s="388" t="s">
        <v>113</v>
      </c>
      <c r="C71" s="388"/>
      <c r="D71" s="388"/>
      <c r="E71" s="388"/>
      <c r="F71" s="388"/>
      <c r="G71" s="388"/>
      <c r="H71" s="1"/>
      <c r="I71" s="1"/>
      <c r="J71" s="1"/>
    </row>
    <row r="72" spans="1:10" ht="15" customHeight="1" x14ac:dyDescent="0.25">
      <c r="A72" s="225"/>
      <c r="B72" s="220"/>
      <c r="C72" s="220"/>
      <c r="D72" s="220"/>
      <c r="E72" s="220"/>
      <c r="F72" s="220"/>
      <c r="G72" s="220"/>
      <c r="H72" s="1"/>
      <c r="I72" s="1"/>
      <c r="J72" s="1"/>
    </row>
    <row r="73" spans="1:10" ht="18" customHeight="1" x14ac:dyDescent="0.25">
      <c r="A73" s="419" t="s">
        <v>21</v>
      </c>
      <c r="B73" s="419"/>
      <c r="C73" s="419"/>
      <c r="D73" s="419"/>
      <c r="E73" s="419"/>
      <c r="F73" s="419"/>
      <c r="G73" s="419"/>
      <c r="H73" s="1"/>
      <c r="I73" s="1"/>
      <c r="J73" s="1"/>
    </row>
    <row r="74" spans="1:10" ht="33" customHeight="1" x14ac:dyDescent="0.25">
      <c r="A74" s="412" t="s">
        <v>21</v>
      </c>
      <c r="B74" s="391" t="s">
        <v>5</v>
      </c>
      <c r="C74" s="223" t="s">
        <v>26</v>
      </c>
      <c r="D74" s="222" t="s">
        <v>27</v>
      </c>
      <c r="E74" s="412" t="s">
        <v>28</v>
      </c>
      <c r="F74" s="412"/>
      <c r="G74" s="412"/>
      <c r="H74" s="1"/>
      <c r="I74" s="1"/>
      <c r="J74" s="1"/>
    </row>
    <row r="75" spans="1:10" ht="23.45" customHeight="1" x14ac:dyDescent="0.25">
      <c r="A75" s="412"/>
      <c r="B75" s="392"/>
      <c r="C75" s="223" t="s">
        <v>17</v>
      </c>
      <c r="D75" s="223" t="s">
        <v>119</v>
      </c>
      <c r="E75" s="223" t="s">
        <v>127</v>
      </c>
      <c r="F75" s="223" t="s">
        <v>222</v>
      </c>
      <c r="G75" s="223" t="s">
        <v>403</v>
      </c>
      <c r="H75" s="1"/>
      <c r="I75" s="1"/>
      <c r="J75" s="1"/>
    </row>
    <row r="76" spans="1:10" ht="46.9" hidden="1" customHeight="1" x14ac:dyDescent="0.25">
      <c r="A76" s="48" t="s">
        <v>216</v>
      </c>
      <c r="B76" s="49" t="s">
        <v>6</v>
      </c>
      <c r="C76" s="10"/>
      <c r="D76" s="10"/>
      <c r="E76" s="10"/>
      <c r="F76" s="10"/>
      <c r="G76" s="10"/>
      <c r="H76" s="1"/>
      <c r="I76" s="1"/>
      <c r="J76" s="1"/>
    </row>
    <row r="77" spans="1:10" ht="45.6" customHeight="1" x14ac:dyDescent="0.25">
      <c r="A77" s="48" t="s">
        <v>182</v>
      </c>
      <c r="B77" s="49" t="s">
        <v>6</v>
      </c>
      <c r="C77" s="10">
        <v>268611</v>
      </c>
      <c r="D77" s="10"/>
      <c r="E77" s="10"/>
      <c r="F77" s="10"/>
      <c r="G77" s="10"/>
      <c r="H77" s="1"/>
      <c r="I77" s="1"/>
      <c r="J77" s="1"/>
    </row>
    <row r="78" spans="1:10" ht="49.9" customHeight="1" x14ac:dyDescent="0.25">
      <c r="A78" s="64" t="s">
        <v>217</v>
      </c>
      <c r="B78" s="49" t="s">
        <v>6</v>
      </c>
      <c r="C78" s="10">
        <v>204671</v>
      </c>
      <c r="D78" s="10"/>
      <c r="E78" s="10"/>
      <c r="F78" s="10"/>
      <c r="G78" s="10"/>
      <c r="H78" s="1"/>
      <c r="I78" s="1"/>
      <c r="J78" s="1"/>
    </row>
    <row r="79" spans="1:10" ht="43.9" customHeight="1" x14ac:dyDescent="0.25">
      <c r="A79" s="7" t="s">
        <v>218</v>
      </c>
      <c r="B79" s="49" t="s">
        <v>6</v>
      </c>
      <c r="C79" s="10">
        <v>411378</v>
      </c>
      <c r="D79" s="10"/>
      <c r="E79" s="10"/>
      <c r="F79" s="10"/>
      <c r="G79" s="10"/>
      <c r="H79" s="1"/>
      <c r="I79" s="1"/>
      <c r="J79" s="1"/>
    </row>
    <row r="80" spans="1:10" ht="42" customHeight="1" x14ac:dyDescent="0.25">
      <c r="A80" s="64" t="s">
        <v>186</v>
      </c>
      <c r="B80" s="49" t="s">
        <v>6</v>
      </c>
      <c r="C80" s="10">
        <v>318674</v>
      </c>
      <c r="D80" s="10"/>
      <c r="E80" s="10"/>
      <c r="F80" s="10"/>
      <c r="G80" s="10"/>
      <c r="H80" s="1"/>
      <c r="I80" s="1"/>
      <c r="J80" s="1"/>
    </row>
    <row r="81" spans="1:10" ht="63.75" x14ac:dyDescent="0.25">
      <c r="A81" s="64" t="s">
        <v>237</v>
      </c>
      <c r="B81" s="49" t="s">
        <v>6</v>
      </c>
      <c r="C81" s="10">
        <v>11545</v>
      </c>
      <c r="D81" s="10"/>
      <c r="E81" s="10"/>
      <c r="F81" s="10"/>
      <c r="G81" s="10"/>
      <c r="H81" s="1"/>
      <c r="I81" s="1"/>
      <c r="J81" s="1"/>
    </row>
    <row r="82" spans="1:10" ht="65.25" customHeight="1" x14ac:dyDescent="0.25">
      <c r="A82" s="64" t="s">
        <v>238</v>
      </c>
      <c r="B82" s="49" t="s">
        <v>6</v>
      </c>
      <c r="C82" s="10">
        <v>64597</v>
      </c>
      <c r="D82" s="10"/>
      <c r="E82" s="10"/>
      <c r="F82" s="10"/>
      <c r="G82" s="10"/>
      <c r="H82" s="1"/>
      <c r="I82" s="1"/>
      <c r="J82" s="1"/>
    </row>
    <row r="83" spans="1:10" ht="44.45" customHeight="1" x14ac:dyDescent="0.25">
      <c r="A83" s="48" t="s">
        <v>185</v>
      </c>
      <c r="B83" s="49" t="s">
        <v>6</v>
      </c>
      <c r="C83" s="10">
        <v>64329</v>
      </c>
      <c r="D83" s="10"/>
      <c r="E83" s="10"/>
      <c r="F83" s="10"/>
      <c r="G83" s="10"/>
      <c r="H83" s="1"/>
      <c r="I83" s="1"/>
      <c r="J83" s="1"/>
    </row>
    <row r="84" spans="1:10" ht="44.45" customHeight="1" x14ac:dyDescent="0.25">
      <c r="A84" s="48" t="s">
        <v>341</v>
      </c>
      <c r="B84" s="49" t="s">
        <v>6</v>
      </c>
      <c r="C84" s="10"/>
      <c r="D84" s="10"/>
      <c r="E84" s="10">
        <v>245050</v>
      </c>
      <c r="F84" s="10"/>
      <c r="G84" s="10"/>
      <c r="H84" s="1"/>
      <c r="I84" s="1"/>
      <c r="J84" s="1"/>
    </row>
    <row r="85" spans="1:10" ht="15.75" customHeight="1" x14ac:dyDescent="0.25">
      <c r="A85" s="48" t="s">
        <v>531</v>
      </c>
      <c r="B85" s="49" t="s">
        <v>6</v>
      </c>
      <c r="C85" s="10"/>
      <c r="D85" s="10"/>
      <c r="E85" s="10"/>
      <c r="F85" s="10">
        <v>2000000</v>
      </c>
      <c r="G85" s="10">
        <v>500000</v>
      </c>
      <c r="H85" s="1"/>
      <c r="I85" s="1"/>
      <c r="J85" s="1"/>
    </row>
    <row r="86" spans="1:10" s="216" customFormat="1" x14ac:dyDescent="0.25">
      <c r="A86" s="11" t="s">
        <v>82</v>
      </c>
      <c r="B86" s="223"/>
      <c r="C86" s="223"/>
      <c r="D86" s="223"/>
      <c r="E86" s="223"/>
      <c r="F86" s="223"/>
      <c r="G86" s="223"/>
      <c r="H86" s="14"/>
      <c r="I86" s="14"/>
      <c r="J86" s="14"/>
    </row>
    <row r="87" spans="1:10" ht="43.15" hidden="1" customHeight="1" x14ac:dyDescent="0.25">
      <c r="A87" s="64" t="s">
        <v>219</v>
      </c>
      <c r="B87" s="49" t="s">
        <v>6</v>
      </c>
      <c r="C87" s="10"/>
      <c r="D87" s="10"/>
      <c r="E87" s="10"/>
      <c r="F87" s="10"/>
      <c r="G87" s="10"/>
      <c r="H87" s="1"/>
      <c r="I87" s="1"/>
      <c r="J87" s="1"/>
    </row>
    <row r="88" spans="1:10" ht="43.15" hidden="1" customHeight="1" x14ac:dyDescent="0.25">
      <c r="A88" s="64" t="s">
        <v>186</v>
      </c>
      <c r="B88" s="49" t="s">
        <v>6</v>
      </c>
      <c r="C88" s="10"/>
      <c r="D88" s="10"/>
      <c r="E88" s="10"/>
      <c r="F88" s="10"/>
      <c r="G88" s="10"/>
      <c r="H88" s="1"/>
      <c r="I88" s="1"/>
      <c r="J88" s="1"/>
    </row>
    <row r="89" spans="1:10" ht="46.9" hidden="1" customHeight="1" x14ac:dyDescent="0.25">
      <c r="A89" s="48" t="s">
        <v>185</v>
      </c>
      <c r="B89" s="49" t="s">
        <v>6</v>
      </c>
      <c r="C89" s="10"/>
      <c r="D89" s="10"/>
      <c r="E89" s="10"/>
      <c r="F89" s="10"/>
      <c r="G89" s="10"/>
      <c r="H89" s="1"/>
      <c r="I89" s="1"/>
      <c r="J89" s="1"/>
    </row>
    <row r="90" spans="1:10" ht="51" hidden="1" customHeight="1" x14ac:dyDescent="0.25">
      <c r="A90" s="7" t="s">
        <v>184</v>
      </c>
      <c r="B90" s="49" t="s">
        <v>6</v>
      </c>
      <c r="C90" s="10"/>
      <c r="D90" s="10"/>
      <c r="E90" s="10"/>
      <c r="F90" s="10"/>
      <c r="G90" s="10"/>
      <c r="H90" s="1"/>
      <c r="I90" s="1"/>
      <c r="J90" s="1"/>
    </row>
    <row r="91" spans="1:10" ht="51" x14ac:dyDescent="0.25">
      <c r="A91" s="7" t="s">
        <v>140</v>
      </c>
      <c r="B91" s="49" t="s">
        <v>6</v>
      </c>
      <c r="C91" s="10">
        <v>1378</v>
      </c>
      <c r="D91" s="10"/>
      <c r="E91" s="10"/>
      <c r="F91" s="10"/>
      <c r="G91" s="10"/>
      <c r="H91" s="1"/>
      <c r="I91" s="1"/>
      <c r="J91" s="1"/>
    </row>
    <row r="92" spans="1:10" ht="25.5" x14ac:dyDescent="0.25">
      <c r="A92" s="7" t="s">
        <v>278</v>
      </c>
      <c r="B92" s="49" t="s">
        <v>6</v>
      </c>
      <c r="C92" s="10"/>
      <c r="D92" s="10">
        <v>15000</v>
      </c>
      <c r="E92" s="10">
        <v>104480</v>
      </c>
      <c r="F92" s="10"/>
      <c r="G92" s="10"/>
      <c r="H92" s="1"/>
      <c r="I92" s="1"/>
      <c r="J92" s="1"/>
    </row>
    <row r="93" spans="1:10" ht="25.5" x14ac:dyDescent="0.25">
      <c r="A93" s="7" t="s">
        <v>279</v>
      </c>
      <c r="B93" s="49" t="s">
        <v>6</v>
      </c>
      <c r="C93" s="10"/>
      <c r="D93" s="10">
        <v>22542</v>
      </c>
      <c r="E93" s="10">
        <v>30357</v>
      </c>
      <c r="F93" s="10"/>
      <c r="G93" s="10"/>
      <c r="H93" s="1"/>
      <c r="I93" s="1"/>
      <c r="J93" s="1"/>
    </row>
    <row r="94" spans="1:10" ht="25.5" x14ac:dyDescent="0.25">
      <c r="A94" s="7" t="s">
        <v>280</v>
      </c>
      <c r="B94" s="49" t="s">
        <v>6</v>
      </c>
      <c r="C94" s="10"/>
      <c r="D94" s="10">
        <v>20296</v>
      </c>
      <c r="E94" s="10">
        <v>51146</v>
      </c>
      <c r="F94" s="10"/>
      <c r="G94" s="10"/>
      <c r="H94" s="1"/>
      <c r="I94" s="1"/>
      <c r="J94" s="1"/>
    </row>
    <row r="95" spans="1:10" ht="16.899999999999999" hidden="1" customHeight="1" x14ac:dyDescent="0.25">
      <c r="A95" s="12" t="s">
        <v>224</v>
      </c>
      <c r="B95" s="49" t="s">
        <v>6</v>
      </c>
      <c r="C95" s="10"/>
      <c r="D95" s="10"/>
      <c r="E95" s="10"/>
      <c r="F95" s="10"/>
      <c r="G95" s="10"/>
      <c r="H95" s="1"/>
      <c r="I95" s="1"/>
      <c r="J95" s="1"/>
    </row>
    <row r="96" spans="1:10" ht="21" customHeight="1" x14ac:dyDescent="0.25">
      <c r="A96" s="404" t="s">
        <v>101</v>
      </c>
      <c r="B96" s="404"/>
      <c r="C96" s="404"/>
      <c r="D96" s="404"/>
      <c r="E96" s="404"/>
      <c r="F96" s="404"/>
      <c r="G96" s="404"/>
      <c r="H96" s="1"/>
      <c r="I96" s="1"/>
      <c r="J96" s="1"/>
    </row>
    <row r="97" spans="1:10" ht="30" customHeight="1" x14ac:dyDescent="0.25">
      <c r="A97" s="410" t="s">
        <v>38</v>
      </c>
      <c r="B97" s="391" t="s">
        <v>5</v>
      </c>
      <c r="C97" s="223" t="s">
        <v>26</v>
      </c>
      <c r="D97" s="222" t="s">
        <v>27</v>
      </c>
      <c r="E97" s="412" t="s">
        <v>28</v>
      </c>
      <c r="F97" s="412"/>
      <c r="G97" s="412"/>
      <c r="H97" s="1"/>
      <c r="I97" s="1"/>
      <c r="J97" s="1"/>
    </row>
    <row r="98" spans="1:10" ht="21.6" customHeight="1" x14ac:dyDescent="0.25">
      <c r="A98" s="411"/>
      <c r="B98" s="392"/>
      <c r="C98" s="223" t="s">
        <v>17</v>
      </c>
      <c r="D98" s="223" t="s">
        <v>119</v>
      </c>
      <c r="E98" s="223" t="s">
        <v>127</v>
      </c>
      <c r="F98" s="223" t="s">
        <v>222</v>
      </c>
      <c r="G98" s="223" t="s">
        <v>403</v>
      </c>
      <c r="H98" s="1"/>
      <c r="I98" s="1"/>
      <c r="J98" s="1"/>
    </row>
    <row r="99" spans="1:10" ht="29.45" customHeight="1" x14ac:dyDescent="0.25">
      <c r="A99" s="11" t="s">
        <v>39</v>
      </c>
      <c r="B99" s="223" t="s">
        <v>6</v>
      </c>
      <c r="C99" s="9">
        <f>SUM(C76:C95)</f>
        <v>1345183</v>
      </c>
      <c r="D99" s="9">
        <f>SUM(D76:D95)</f>
        <v>57838</v>
      </c>
      <c r="E99" s="9">
        <f>SUM(E76:E95)</f>
        <v>431033</v>
      </c>
      <c r="F99" s="9">
        <v>2000000</v>
      </c>
      <c r="G99" s="9">
        <v>500000</v>
      </c>
      <c r="H99" s="1"/>
      <c r="I99" s="1"/>
      <c r="J99" s="1"/>
    </row>
    <row r="100" spans="1:10" hidden="1" x14ac:dyDescent="0.25">
      <c r="A100" s="16"/>
      <c r="B100" s="38"/>
      <c r="C100" s="217"/>
      <c r="D100" s="217"/>
      <c r="E100" s="217"/>
      <c r="F100" s="420" t="s">
        <v>407</v>
      </c>
      <c r="G100" s="420"/>
      <c r="H100" s="1"/>
      <c r="I100" s="1"/>
      <c r="J100" s="1"/>
    </row>
    <row r="101" spans="1:10" ht="77.25" hidden="1" customHeight="1" x14ac:dyDescent="0.25">
      <c r="D101" s="74"/>
      <c r="E101" s="74"/>
      <c r="F101" s="446" t="s">
        <v>239</v>
      </c>
      <c r="G101" s="446"/>
    </row>
    <row r="102" spans="1:10" s="75" customFormat="1" ht="55.5" hidden="1" customHeight="1" x14ac:dyDescent="0.25">
      <c r="A102" s="72"/>
      <c r="B102" s="73"/>
      <c r="C102" s="73"/>
      <c r="D102" s="73"/>
      <c r="E102" s="74"/>
      <c r="F102" s="402" t="s">
        <v>409</v>
      </c>
      <c r="G102" s="402"/>
      <c r="H102" s="74"/>
    </row>
    <row r="103" spans="1:10" s="5" customFormat="1" ht="54" customHeight="1" x14ac:dyDescent="0.25">
      <c r="E103" s="1"/>
      <c r="F103" s="402" t="s">
        <v>458</v>
      </c>
      <c r="G103" s="402"/>
      <c r="H103" s="1"/>
    </row>
    <row r="104" spans="1:10" s="5" customFormat="1" ht="57.75" customHeight="1" x14ac:dyDescent="0.25">
      <c r="E104" s="1"/>
      <c r="F104" s="402" t="s">
        <v>592</v>
      </c>
      <c r="G104" s="402"/>
      <c r="H104" s="1"/>
    </row>
    <row r="105" spans="1:10" ht="77.25" customHeight="1" x14ac:dyDescent="0.25">
      <c r="A105" s="5"/>
      <c r="B105" s="5"/>
      <c r="C105" s="5"/>
      <c r="D105" s="5"/>
      <c r="E105" s="5"/>
      <c r="F105" s="403" t="s">
        <v>340</v>
      </c>
      <c r="G105" s="403"/>
      <c r="H105" s="1"/>
      <c r="I105" s="1"/>
      <c r="J105" s="1"/>
    </row>
    <row r="106" spans="1:10" ht="57.75" customHeight="1" x14ac:dyDescent="0.25">
      <c r="A106" s="404" t="s">
        <v>40</v>
      </c>
      <c r="B106" s="404"/>
      <c r="C106" s="404"/>
      <c r="D106" s="404"/>
      <c r="E106" s="404"/>
      <c r="F106" s="404"/>
      <c r="G106" s="404"/>
      <c r="H106" s="1"/>
      <c r="I106" s="1"/>
      <c r="J106" s="1"/>
    </row>
    <row r="107" spans="1:10" ht="21" customHeight="1" x14ac:dyDescent="0.25">
      <c r="A107" s="404" t="s">
        <v>234</v>
      </c>
      <c r="B107" s="404"/>
      <c r="C107" s="404"/>
      <c r="D107" s="404"/>
      <c r="E107" s="404"/>
      <c r="F107" s="404"/>
      <c r="G107" s="404"/>
      <c r="H107" s="1"/>
      <c r="I107" s="1"/>
      <c r="J107" s="1"/>
    </row>
    <row r="108" spans="1:10" ht="15" customHeight="1" x14ac:dyDescent="0.25">
      <c r="A108" s="225"/>
      <c r="B108" s="404" t="s">
        <v>465</v>
      </c>
      <c r="C108" s="404"/>
      <c r="D108" s="404"/>
      <c r="E108" s="404"/>
      <c r="F108" s="6"/>
      <c r="G108" s="6"/>
      <c r="H108" s="1"/>
      <c r="I108" s="1"/>
      <c r="J108" s="1"/>
    </row>
    <row r="109" spans="1:10" ht="15" customHeight="1" x14ac:dyDescent="0.25">
      <c r="A109" s="225"/>
      <c r="B109" s="219"/>
      <c r="C109" s="219"/>
      <c r="D109" s="219"/>
      <c r="E109" s="219"/>
      <c r="F109" s="6"/>
      <c r="G109" s="6"/>
      <c r="H109" s="1"/>
      <c r="I109" s="1"/>
      <c r="J109" s="1"/>
    </row>
    <row r="110" spans="1:10" ht="27" customHeight="1" x14ac:dyDescent="0.25">
      <c r="A110" s="15" t="s">
        <v>41</v>
      </c>
      <c r="B110" s="388" t="s">
        <v>73</v>
      </c>
      <c r="C110" s="388"/>
      <c r="D110" s="388"/>
      <c r="E110" s="388"/>
      <c r="F110" s="388"/>
      <c r="G110" s="388"/>
      <c r="H110" s="1"/>
      <c r="I110" s="1"/>
      <c r="J110" s="1"/>
    </row>
    <row r="111" spans="1:10" ht="19.899999999999999" customHeight="1" x14ac:dyDescent="0.25">
      <c r="A111" s="225" t="s">
        <v>42</v>
      </c>
      <c r="B111" s="386" t="s">
        <v>338</v>
      </c>
      <c r="C111" s="386"/>
      <c r="D111" s="386"/>
      <c r="E111" s="221"/>
      <c r="F111" s="221"/>
      <c r="G111" s="221"/>
      <c r="H111" s="1"/>
      <c r="I111" s="1"/>
      <c r="J111" s="1"/>
    </row>
    <row r="112" spans="1:10" ht="128.25" customHeight="1" x14ac:dyDescent="0.25">
      <c r="A112" s="225" t="s">
        <v>0</v>
      </c>
      <c r="B112" s="447" t="s">
        <v>500</v>
      </c>
      <c r="C112" s="447"/>
      <c r="D112" s="447"/>
      <c r="E112" s="447"/>
      <c r="F112" s="447"/>
      <c r="G112" s="447"/>
      <c r="H112" s="1"/>
      <c r="I112" s="1"/>
      <c r="J112" s="1"/>
    </row>
    <row r="113" spans="1:10" ht="21.6" customHeight="1" x14ac:dyDescent="0.25">
      <c r="A113" s="224" t="s">
        <v>43</v>
      </c>
      <c r="B113" s="221"/>
      <c r="C113" s="224"/>
      <c r="D113" s="224"/>
      <c r="E113" s="224"/>
      <c r="F113" s="224"/>
      <c r="G113" s="224"/>
      <c r="H113" s="1"/>
      <c r="I113" s="1"/>
      <c r="J113" s="1"/>
    </row>
    <row r="114" spans="1:10" ht="35.450000000000003" customHeight="1" x14ac:dyDescent="0.25">
      <c r="A114" s="225" t="s">
        <v>1</v>
      </c>
      <c r="B114" s="386" t="s">
        <v>104</v>
      </c>
      <c r="C114" s="386"/>
      <c r="D114" s="386"/>
      <c r="E114" s="224"/>
      <c r="F114" s="224"/>
      <c r="G114" s="224"/>
      <c r="H114" s="1"/>
      <c r="I114" s="1"/>
      <c r="J114" s="1"/>
    </row>
    <row r="115" spans="1:10" ht="25.15" customHeight="1" x14ac:dyDescent="0.25">
      <c r="A115" s="225" t="s">
        <v>44</v>
      </c>
      <c r="B115" s="221" t="s">
        <v>74</v>
      </c>
      <c r="C115" s="224"/>
      <c r="D115" s="224"/>
      <c r="E115" s="224"/>
      <c r="F115" s="224"/>
      <c r="G115" s="224"/>
      <c r="H115" s="1"/>
      <c r="I115" s="1"/>
      <c r="J115" s="1"/>
    </row>
    <row r="116" spans="1:10" ht="21" customHeight="1" x14ac:dyDescent="0.25">
      <c r="A116" s="225" t="s">
        <v>45</v>
      </c>
      <c r="B116" s="386" t="s">
        <v>54</v>
      </c>
      <c r="C116" s="386"/>
      <c r="D116" s="224"/>
      <c r="E116" s="224"/>
      <c r="F116" s="224"/>
      <c r="G116" s="224"/>
      <c r="H116" s="1"/>
      <c r="I116" s="1"/>
      <c r="J116" s="1"/>
    </row>
    <row r="117" spans="1:10" ht="25.15" customHeight="1" x14ac:dyDescent="0.25">
      <c r="A117" s="225" t="s">
        <v>55</v>
      </c>
      <c r="B117" s="221" t="s">
        <v>110</v>
      </c>
      <c r="C117" s="224"/>
      <c r="D117" s="224"/>
      <c r="E117" s="224"/>
      <c r="F117" s="224"/>
      <c r="G117" s="224"/>
      <c r="H117" s="1"/>
      <c r="I117" s="1"/>
      <c r="J117" s="1"/>
    </row>
    <row r="118" spans="1:10" ht="24" customHeight="1" x14ac:dyDescent="0.25">
      <c r="A118" s="225" t="s">
        <v>46</v>
      </c>
      <c r="B118" s="388" t="s">
        <v>76</v>
      </c>
      <c r="C118" s="388"/>
      <c r="D118" s="388"/>
      <c r="E118" s="388"/>
      <c r="F118" s="388"/>
      <c r="G118" s="388"/>
      <c r="H118" s="1"/>
      <c r="I118" s="1"/>
      <c r="J118" s="1"/>
    </row>
    <row r="119" spans="1:10" ht="45" customHeight="1" x14ac:dyDescent="0.25">
      <c r="A119" s="225" t="s">
        <v>118</v>
      </c>
      <c r="B119" s="447" t="s">
        <v>496</v>
      </c>
      <c r="C119" s="447"/>
      <c r="D119" s="447"/>
      <c r="E119" s="447"/>
      <c r="F119" s="447"/>
      <c r="G119" s="447"/>
      <c r="H119" s="1"/>
      <c r="I119" s="1"/>
      <c r="J119" s="1"/>
    </row>
    <row r="120" spans="1:10" ht="31.15" customHeight="1" x14ac:dyDescent="0.25">
      <c r="A120" s="225" t="s">
        <v>47</v>
      </c>
      <c r="B120" s="388" t="s">
        <v>111</v>
      </c>
      <c r="C120" s="388"/>
      <c r="D120" s="388"/>
      <c r="E120" s="388"/>
      <c r="F120" s="388"/>
      <c r="G120" s="388"/>
      <c r="H120" s="1"/>
      <c r="I120" s="1"/>
      <c r="J120" s="1"/>
    </row>
    <row r="121" spans="1:10" ht="10.15" customHeight="1" x14ac:dyDescent="0.25">
      <c r="A121" s="220"/>
      <c r="B121" s="221"/>
      <c r="C121" s="224"/>
      <c r="D121" s="224"/>
      <c r="E121" s="224"/>
      <c r="F121" s="224"/>
      <c r="G121" s="224"/>
      <c r="H121" s="1"/>
      <c r="I121" s="1"/>
      <c r="J121" s="1"/>
    </row>
    <row r="122" spans="1:10" ht="13.15" customHeight="1" x14ac:dyDescent="0.25">
      <c r="A122" s="399" t="s">
        <v>48</v>
      </c>
      <c r="B122" s="399"/>
      <c r="C122" s="399"/>
      <c r="D122" s="399"/>
      <c r="E122" s="399"/>
      <c r="F122" s="399"/>
      <c r="G122" s="399"/>
      <c r="H122" s="1"/>
      <c r="I122" s="1"/>
      <c r="J122" s="1"/>
    </row>
    <row r="123" spans="1:10" ht="9" customHeight="1" x14ac:dyDescent="0.25">
      <c r="A123" s="220"/>
      <c r="B123" s="221"/>
      <c r="C123" s="224"/>
      <c r="D123" s="224"/>
      <c r="E123" s="224"/>
      <c r="F123" s="224"/>
      <c r="G123" s="224"/>
      <c r="H123" s="1"/>
      <c r="I123" s="1"/>
      <c r="J123" s="1"/>
    </row>
    <row r="124" spans="1:10" ht="28.9" customHeight="1" x14ac:dyDescent="0.25">
      <c r="A124" s="391" t="s">
        <v>49</v>
      </c>
      <c r="B124" s="391" t="s">
        <v>11</v>
      </c>
      <c r="C124" s="223" t="s">
        <v>50</v>
      </c>
      <c r="D124" s="223" t="s">
        <v>15</v>
      </c>
      <c r="E124" s="393" t="s">
        <v>51</v>
      </c>
      <c r="F124" s="394"/>
      <c r="G124" s="395"/>
      <c r="H124" s="1"/>
      <c r="I124" s="1"/>
      <c r="J124" s="1"/>
    </row>
    <row r="125" spans="1:10" ht="15" customHeight="1" x14ac:dyDescent="0.25">
      <c r="A125" s="392"/>
      <c r="B125" s="392"/>
      <c r="C125" s="223" t="s">
        <v>16</v>
      </c>
      <c r="D125" s="223" t="s">
        <v>120</v>
      </c>
      <c r="E125" s="223" t="s">
        <v>133</v>
      </c>
      <c r="F125" s="223" t="s">
        <v>226</v>
      </c>
      <c r="G125" s="223" t="s">
        <v>404</v>
      </c>
      <c r="H125" s="1"/>
      <c r="I125" s="1"/>
      <c r="J125" s="1"/>
    </row>
    <row r="126" spans="1:10" ht="33.6" customHeight="1" x14ac:dyDescent="0.25">
      <c r="A126" s="7" t="s">
        <v>7</v>
      </c>
      <c r="B126" s="4" t="s">
        <v>52</v>
      </c>
      <c r="C126" s="10">
        <v>1300000</v>
      </c>
      <c r="D126" s="47">
        <v>5182721</v>
      </c>
      <c r="E126" s="47">
        <v>1417513</v>
      </c>
      <c r="F126" s="47">
        <v>402212</v>
      </c>
      <c r="G126" s="47"/>
      <c r="H126" s="1"/>
      <c r="I126" s="1"/>
      <c r="J126" s="1"/>
    </row>
    <row r="127" spans="1:10" ht="25.9" customHeight="1" x14ac:dyDescent="0.25">
      <c r="A127" s="12" t="s">
        <v>8</v>
      </c>
      <c r="B127" s="4" t="s">
        <v>52</v>
      </c>
      <c r="C127" s="10">
        <v>1345183</v>
      </c>
      <c r="D127" s="10">
        <v>57838</v>
      </c>
      <c r="E127" s="10">
        <f>E190</f>
        <v>431033</v>
      </c>
      <c r="F127" s="10">
        <v>2000000</v>
      </c>
      <c r="G127" s="10">
        <v>500000</v>
      </c>
      <c r="H127" s="1"/>
      <c r="I127" s="1"/>
      <c r="J127" s="1"/>
    </row>
    <row r="128" spans="1:10" ht="26.45" customHeight="1" x14ac:dyDescent="0.25">
      <c r="A128" s="11" t="s">
        <v>53</v>
      </c>
      <c r="B128" s="223" t="s">
        <v>52</v>
      </c>
      <c r="C128" s="9">
        <f>C126+C127</f>
        <v>2645183</v>
      </c>
      <c r="D128" s="9">
        <f t="shared" ref="D128:G128" si="3">D126+D127</f>
        <v>5240559</v>
      </c>
      <c r="E128" s="9">
        <f t="shared" si="3"/>
        <v>1848546</v>
      </c>
      <c r="F128" s="9">
        <f t="shared" si="3"/>
        <v>2402212</v>
      </c>
      <c r="G128" s="9">
        <f t="shared" si="3"/>
        <v>500000</v>
      </c>
      <c r="H128" s="1"/>
      <c r="I128" s="1"/>
      <c r="J128" s="1"/>
    </row>
    <row r="129" spans="1:10" ht="15.6" customHeight="1" x14ac:dyDescent="0.25">
      <c r="A129" s="16"/>
      <c r="B129" s="38"/>
      <c r="C129" s="217"/>
      <c r="D129" s="217"/>
      <c r="E129" s="217"/>
      <c r="F129" s="217"/>
      <c r="G129" s="217"/>
      <c r="H129" s="1"/>
      <c r="I129" s="1"/>
      <c r="J129" s="1"/>
    </row>
    <row r="130" spans="1:10" ht="29.45" customHeight="1" x14ac:dyDescent="0.25">
      <c r="A130" s="16" t="s">
        <v>57</v>
      </c>
      <c r="B130" s="387" t="s">
        <v>70</v>
      </c>
      <c r="C130" s="387"/>
      <c r="D130" s="387"/>
      <c r="E130" s="387"/>
      <c r="F130" s="387"/>
      <c r="G130" s="387"/>
      <c r="H130" s="1"/>
      <c r="I130" s="1"/>
      <c r="J130" s="1"/>
    </row>
    <row r="131" spans="1:10" ht="13.9" customHeight="1" x14ac:dyDescent="0.25">
      <c r="A131" s="16" t="s">
        <v>58</v>
      </c>
      <c r="B131" s="386"/>
      <c r="C131" s="386"/>
      <c r="D131" s="386"/>
      <c r="E131" s="217"/>
      <c r="F131" s="217"/>
      <c r="G131" s="217"/>
      <c r="H131" s="1"/>
      <c r="I131" s="1"/>
      <c r="J131" s="1"/>
    </row>
    <row r="132" spans="1:10" ht="15" customHeight="1" x14ac:dyDescent="0.25">
      <c r="A132" s="16" t="s">
        <v>44</v>
      </c>
      <c r="B132" s="387" t="s">
        <v>74</v>
      </c>
      <c r="C132" s="387"/>
      <c r="D132" s="387"/>
      <c r="E132" s="387"/>
      <c r="F132" s="387"/>
      <c r="G132" s="387"/>
      <c r="H132" s="1"/>
      <c r="I132" s="1"/>
      <c r="J132" s="1"/>
    </row>
    <row r="133" spans="1:10" x14ac:dyDescent="0.25">
      <c r="A133" s="16" t="s">
        <v>55</v>
      </c>
      <c r="B133" s="221" t="s">
        <v>110</v>
      </c>
      <c r="C133" s="217"/>
      <c r="D133" s="217"/>
      <c r="E133" s="217"/>
      <c r="F133" s="217"/>
      <c r="G133" s="217"/>
      <c r="H133" s="1"/>
      <c r="I133" s="1"/>
      <c r="J133" s="1"/>
    </row>
    <row r="134" spans="1:10" ht="31.9" customHeight="1" x14ac:dyDescent="0.25">
      <c r="A134" s="225" t="s">
        <v>59</v>
      </c>
      <c r="B134" s="388" t="s">
        <v>111</v>
      </c>
      <c r="C134" s="388"/>
      <c r="D134" s="388"/>
      <c r="E134" s="388"/>
      <c r="F134" s="388"/>
      <c r="G134" s="388"/>
      <c r="H134" s="1"/>
      <c r="I134" s="1"/>
      <c r="J134" s="1"/>
    </row>
    <row r="135" spans="1:10" ht="11.45" customHeight="1" x14ac:dyDescent="0.25">
      <c r="A135" s="225"/>
      <c r="B135" s="220"/>
      <c r="C135" s="220"/>
      <c r="D135" s="220"/>
      <c r="E135" s="220"/>
      <c r="F135" s="220"/>
      <c r="G135" s="220"/>
      <c r="H135" s="1"/>
      <c r="I135" s="1"/>
      <c r="J135" s="1"/>
    </row>
    <row r="136" spans="1:10" ht="14.45" customHeight="1" x14ac:dyDescent="0.25">
      <c r="A136" s="389" t="s">
        <v>12</v>
      </c>
      <c r="B136" s="389"/>
      <c r="C136" s="389"/>
      <c r="D136" s="389"/>
      <c r="E136" s="389"/>
      <c r="F136" s="389"/>
      <c r="G136" s="389"/>
      <c r="H136" s="1"/>
      <c r="I136" s="1"/>
      <c r="J136" s="1"/>
    </row>
    <row r="137" spans="1:10" ht="19.899999999999999" customHeight="1" x14ac:dyDescent="0.25">
      <c r="A137" s="391" t="s">
        <v>12</v>
      </c>
      <c r="B137" s="391" t="s">
        <v>11</v>
      </c>
      <c r="C137" s="223" t="s">
        <v>50</v>
      </c>
      <c r="D137" s="223" t="s">
        <v>15</v>
      </c>
      <c r="E137" s="393" t="s">
        <v>51</v>
      </c>
      <c r="F137" s="394"/>
      <c r="G137" s="395"/>
      <c r="H137" s="1"/>
      <c r="I137" s="1"/>
      <c r="J137" s="1"/>
    </row>
    <row r="138" spans="1:10" ht="18.600000000000001" customHeight="1" x14ac:dyDescent="0.25">
      <c r="A138" s="392"/>
      <c r="B138" s="392"/>
      <c r="C138" s="223" t="s">
        <v>16</v>
      </c>
      <c r="D138" s="223" t="s">
        <v>120</v>
      </c>
      <c r="E138" s="223" t="s">
        <v>133</v>
      </c>
      <c r="F138" s="223" t="s">
        <v>226</v>
      </c>
      <c r="G138" s="223" t="s">
        <v>404</v>
      </c>
      <c r="H138" s="1"/>
      <c r="I138" s="1"/>
      <c r="J138" s="1"/>
    </row>
    <row r="139" spans="1:10" ht="46.9" hidden="1" customHeight="1" x14ac:dyDescent="0.25">
      <c r="A139" s="20" t="s">
        <v>123</v>
      </c>
      <c r="B139" s="4" t="s">
        <v>52</v>
      </c>
      <c r="C139" s="10"/>
      <c r="D139" s="10"/>
      <c r="E139" s="10"/>
      <c r="F139" s="10"/>
      <c r="G139" s="10"/>
      <c r="H139" s="1"/>
      <c r="I139" s="1"/>
      <c r="J139" s="1"/>
    </row>
    <row r="140" spans="1:10" ht="46.9" customHeight="1" x14ac:dyDescent="0.25">
      <c r="A140" s="20" t="s">
        <v>129</v>
      </c>
      <c r="B140" s="4" t="s">
        <v>52</v>
      </c>
      <c r="C140" s="10">
        <v>1000000</v>
      </c>
      <c r="D140" s="10">
        <v>900000</v>
      </c>
      <c r="E140" s="10"/>
      <c r="F140" s="10"/>
      <c r="G140" s="10"/>
      <c r="H140" s="1"/>
      <c r="I140" s="1"/>
      <c r="J140" s="1"/>
    </row>
    <row r="141" spans="1:10" ht="47.45" customHeight="1" x14ac:dyDescent="0.25">
      <c r="A141" s="7" t="s">
        <v>130</v>
      </c>
      <c r="B141" s="4" t="s">
        <v>52</v>
      </c>
      <c r="C141" s="10">
        <v>200000</v>
      </c>
      <c r="D141" s="10">
        <v>1122608</v>
      </c>
      <c r="E141" s="10">
        <v>1097788</v>
      </c>
      <c r="F141" s="10">
        <v>402212</v>
      </c>
      <c r="G141" s="10"/>
      <c r="H141" s="1"/>
      <c r="I141" s="1"/>
      <c r="J141" s="1"/>
    </row>
    <row r="142" spans="1:10" ht="42" customHeight="1" x14ac:dyDescent="0.25">
      <c r="A142" s="7" t="s">
        <v>131</v>
      </c>
      <c r="B142" s="4" t="s">
        <v>52</v>
      </c>
      <c r="C142" s="10">
        <v>100000</v>
      </c>
      <c r="D142" s="10">
        <v>954665</v>
      </c>
      <c r="E142" s="10"/>
      <c r="F142" s="10"/>
      <c r="G142" s="10"/>
      <c r="H142" s="1"/>
      <c r="I142" s="1"/>
      <c r="J142" s="1"/>
    </row>
    <row r="143" spans="1:10" ht="42" customHeight="1" x14ac:dyDescent="0.25">
      <c r="A143" s="7" t="s">
        <v>342</v>
      </c>
      <c r="B143" s="4" t="s">
        <v>52</v>
      </c>
      <c r="C143" s="10"/>
      <c r="D143" s="10">
        <v>2205448</v>
      </c>
      <c r="E143" s="10"/>
      <c r="F143" s="10"/>
      <c r="G143" s="10"/>
      <c r="H143" s="1"/>
      <c r="I143" s="1"/>
      <c r="J143" s="1"/>
    </row>
    <row r="144" spans="1:10" ht="51" x14ac:dyDescent="0.25">
      <c r="A144" s="7" t="s">
        <v>139</v>
      </c>
      <c r="B144" s="4" t="s">
        <v>52</v>
      </c>
      <c r="C144" s="10"/>
      <c r="D144" s="10"/>
      <c r="E144" s="10">
        <v>319725</v>
      </c>
      <c r="F144" s="10"/>
      <c r="G144" s="10"/>
      <c r="H144" s="1"/>
      <c r="I144" s="1"/>
      <c r="J144" s="1"/>
    </row>
    <row r="145" spans="1:10" ht="16.899999999999999" customHeight="1" x14ac:dyDescent="0.25">
      <c r="A145" s="11" t="s">
        <v>524</v>
      </c>
      <c r="B145" s="4"/>
      <c r="C145" s="172">
        <f>SUM(C146:C150)</f>
        <v>0</v>
      </c>
      <c r="D145" s="172">
        <f t="shared" ref="D145:G145" si="4">SUM(D146:D150)</f>
        <v>7</v>
      </c>
      <c r="E145" s="172">
        <f t="shared" si="4"/>
        <v>5.0999999999999996</v>
      </c>
      <c r="F145" s="172">
        <f t="shared" si="4"/>
        <v>17.5</v>
      </c>
      <c r="G145" s="172">
        <f t="shared" si="4"/>
        <v>0</v>
      </c>
      <c r="H145" s="1"/>
      <c r="I145" s="1"/>
      <c r="J145" s="1"/>
    </row>
    <row r="146" spans="1:10" ht="46.9" customHeight="1" x14ac:dyDescent="0.25">
      <c r="A146" s="48" t="s">
        <v>129</v>
      </c>
      <c r="B146" s="4" t="s">
        <v>308</v>
      </c>
      <c r="C146" s="10"/>
      <c r="D146" s="10"/>
      <c r="E146" s="36"/>
      <c r="F146" s="36">
        <v>8</v>
      </c>
      <c r="G146" s="10"/>
      <c r="H146" s="1"/>
      <c r="I146" s="1"/>
      <c r="J146" s="1"/>
    </row>
    <row r="147" spans="1:10" ht="47.45" customHeight="1" x14ac:dyDescent="0.25">
      <c r="A147" s="7" t="s">
        <v>130</v>
      </c>
      <c r="B147" s="4" t="s">
        <v>524</v>
      </c>
      <c r="C147" s="10"/>
      <c r="D147" s="10"/>
      <c r="E147" s="10"/>
      <c r="F147" s="36">
        <v>8</v>
      </c>
      <c r="G147" s="10"/>
      <c r="H147" s="1"/>
      <c r="I147" s="1"/>
      <c r="J147" s="1"/>
    </row>
    <row r="148" spans="1:10" ht="42" customHeight="1" x14ac:dyDescent="0.25">
      <c r="A148" s="7" t="s">
        <v>131</v>
      </c>
      <c r="B148" s="4" t="s">
        <v>524</v>
      </c>
      <c r="C148" s="10"/>
      <c r="D148" s="36">
        <v>7</v>
      </c>
      <c r="E148" s="10"/>
      <c r="F148" s="10"/>
      <c r="G148" s="10"/>
      <c r="H148" s="1"/>
      <c r="I148" s="1"/>
      <c r="J148" s="1"/>
    </row>
    <row r="149" spans="1:10" ht="42" customHeight="1" x14ac:dyDescent="0.25">
      <c r="A149" s="7" t="s">
        <v>342</v>
      </c>
      <c r="B149" s="4" t="s">
        <v>524</v>
      </c>
      <c r="C149" s="10"/>
      <c r="D149" s="10"/>
      <c r="E149" s="36">
        <v>5.0999999999999996</v>
      </c>
      <c r="F149" s="10"/>
      <c r="G149" s="10"/>
      <c r="H149" s="1"/>
      <c r="I149" s="1"/>
      <c r="J149" s="1"/>
    </row>
    <row r="150" spans="1:10" ht="51" x14ac:dyDescent="0.25">
      <c r="A150" s="7" t="s">
        <v>139</v>
      </c>
      <c r="B150" s="4" t="s">
        <v>524</v>
      </c>
      <c r="C150" s="10"/>
      <c r="D150" s="10"/>
      <c r="E150" s="10"/>
      <c r="F150" s="36">
        <v>1.5</v>
      </c>
      <c r="G150" s="10"/>
      <c r="H150" s="1"/>
      <c r="I150" s="1"/>
      <c r="J150" s="1"/>
    </row>
    <row r="151" spans="1:10" ht="6.75" customHeight="1" x14ac:dyDescent="0.25">
      <c r="A151" s="34"/>
      <c r="B151" s="35"/>
      <c r="C151" s="35"/>
      <c r="D151" s="35"/>
      <c r="E151" s="35"/>
      <c r="F151" s="35"/>
      <c r="G151" s="35"/>
      <c r="H151" s="1"/>
      <c r="I151" s="1"/>
      <c r="J151" s="1"/>
    </row>
    <row r="152" spans="1:10" x14ac:dyDescent="0.25">
      <c r="A152" s="399" t="s">
        <v>102</v>
      </c>
      <c r="B152" s="399"/>
      <c r="C152" s="399"/>
      <c r="D152" s="399"/>
      <c r="E152" s="399"/>
      <c r="F152" s="399"/>
      <c r="G152" s="399"/>
      <c r="H152" s="1"/>
      <c r="I152" s="1"/>
      <c r="J152" s="1"/>
    </row>
    <row r="153" spans="1:10" ht="21" customHeight="1" x14ac:dyDescent="0.25">
      <c r="A153" s="391" t="s">
        <v>60</v>
      </c>
      <c r="B153" s="391" t="s">
        <v>11</v>
      </c>
      <c r="C153" s="223" t="s">
        <v>50</v>
      </c>
      <c r="D153" s="223" t="s">
        <v>15</v>
      </c>
      <c r="E153" s="393" t="s">
        <v>51</v>
      </c>
      <c r="F153" s="394"/>
      <c r="G153" s="395"/>
      <c r="H153" s="1"/>
      <c r="I153" s="1"/>
      <c r="J153" s="1"/>
    </row>
    <row r="154" spans="1:10" ht="18.600000000000001" customHeight="1" x14ac:dyDescent="0.25">
      <c r="A154" s="392"/>
      <c r="B154" s="392"/>
      <c r="C154" s="223" t="s">
        <v>16</v>
      </c>
      <c r="D154" s="223" t="s">
        <v>120</v>
      </c>
      <c r="E154" s="223" t="s">
        <v>133</v>
      </c>
      <c r="F154" s="223" t="s">
        <v>226</v>
      </c>
      <c r="G154" s="223" t="s">
        <v>404</v>
      </c>
      <c r="H154" s="1"/>
      <c r="I154" s="1"/>
      <c r="J154" s="1"/>
    </row>
    <row r="155" spans="1:10" ht="31.15" customHeight="1" x14ac:dyDescent="0.25">
      <c r="A155" s="11" t="s">
        <v>61</v>
      </c>
      <c r="B155" s="223" t="s">
        <v>52</v>
      </c>
      <c r="C155" s="46">
        <f>C140+C141+C142+C143+C144</f>
        <v>1300000</v>
      </c>
      <c r="D155" s="46">
        <f>D140+D141+D142+D143+D144</f>
        <v>5182721</v>
      </c>
      <c r="E155" s="46">
        <f>E140+E141+E142+E143+E144</f>
        <v>1417513</v>
      </c>
      <c r="F155" s="46">
        <v>402212</v>
      </c>
      <c r="G155" s="46">
        <f>G140+G141+G142+G143+G144</f>
        <v>0</v>
      </c>
    </row>
    <row r="156" spans="1:10" x14ac:dyDescent="0.25">
      <c r="A156" s="16"/>
      <c r="B156" s="38"/>
      <c r="C156" s="217"/>
      <c r="D156" s="217"/>
      <c r="E156" s="217"/>
      <c r="F156" s="217"/>
      <c r="G156" s="217"/>
    </row>
    <row r="157" spans="1:10" ht="33.6" customHeight="1" x14ac:dyDescent="0.25">
      <c r="A157" s="16" t="s">
        <v>57</v>
      </c>
      <c r="B157" s="387" t="s">
        <v>56</v>
      </c>
      <c r="C157" s="387"/>
      <c r="D157" s="387"/>
      <c r="E157" s="387"/>
      <c r="F157" s="387"/>
      <c r="G157" s="387"/>
      <c r="H157" s="1"/>
      <c r="I157" s="1"/>
      <c r="J157" s="1"/>
    </row>
    <row r="158" spans="1:10" ht="21.6" customHeight="1" x14ac:dyDescent="0.25">
      <c r="A158" s="16" t="s">
        <v>58</v>
      </c>
      <c r="B158" s="386" t="s">
        <v>104</v>
      </c>
      <c r="C158" s="386"/>
      <c r="D158" s="386"/>
      <c r="E158" s="217"/>
      <c r="F158" s="217"/>
      <c r="G158" s="217"/>
      <c r="H158" s="1"/>
      <c r="I158" s="1"/>
      <c r="J158" s="1"/>
    </row>
    <row r="159" spans="1:10" ht="22.15" customHeight="1" x14ac:dyDescent="0.25">
      <c r="A159" s="16" t="s">
        <v>44</v>
      </c>
      <c r="B159" s="387" t="s">
        <v>74</v>
      </c>
      <c r="C159" s="387"/>
      <c r="D159" s="387"/>
      <c r="E159" s="387"/>
      <c r="F159" s="387"/>
      <c r="G159" s="387"/>
      <c r="H159" s="1"/>
      <c r="I159" s="1"/>
      <c r="J159" s="1"/>
    </row>
    <row r="160" spans="1:10" ht="19.899999999999999" customHeight="1" x14ac:dyDescent="0.25">
      <c r="A160" s="16" t="s">
        <v>55</v>
      </c>
      <c r="B160" s="221" t="s">
        <v>110</v>
      </c>
      <c r="C160" s="217"/>
      <c r="D160" s="217"/>
      <c r="E160" s="217"/>
      <c r="F160" s="217"/>
      <c r="G160" s="217"/>
      <c r="H160" s="1"/>
      <c r="I160" s="1"/>
      <c r="J160" s="1"/>
    </row>
    <row r="161" spans="1:10" ht="31.9" customHeight="1" x14ac:dyDescent="0.25">
      <c r="A161" s="225" t="s">
        <v>59</v>
      </c>
      <c r="B161" s="388" t="s">
        <v>111</v>
      </c>
      <c r="C161" s="388"/>
      <c r="D161" s="388"/>
      <c r="E161" s="388"/>
      <c r="F161" s="388"/>
      <c r="G161" s="388"/>
      <c r="H161" s="1"/>
      <c r="I161" s="1"/>
      <c r="J161" s="1"/>
    </row>
    <row r="162" spans="1:10" ht="11.45" customHeight="1" x14ac:dyDescent="0.25">
      <c r="A162" s="225"/>
      <c r="B162" s="220"/>
      <c r="C162" s="220"/>
      <c r="D162" s="220"/>
      <c r="E162" s="220"/>
      <c r="F162" s="220"/>
      <c r="G162" s="220"/>
      <c r="H162" s="1"/>
      <c r="I162" s="1"/>
      <c r="J162" s="1"/>
    </row>
    <row r="163" spans="1:10" ht="18.600000000000001" customHeight="1" x14ac:dyDescent="0.25">
      <c r="A163" s="389" t="s">
        <v>12</v>
      </c>
      <c r="B163" s="389"/>
      <c r="C163" s="389"/>
      <c r="D163" s="389"/>
      <c r="E163" s="389"/>
      <c r="F163" s="389"/>
      <c r="G163" s="389"/>
      <c r="H163" s="1"/>
      <c r="I163" s="1"/>
      <c r="J163" s="1"/>
    </row>
    <row r="164" spans="1:10" ht="30.6" customHeight="1" x14ac:dyDescent="0.25">
      <c r="A164" s="391" t="s">
        <v>12</v>
      </c>
      <c r="B164" s="391" t="s">
        <v>11</v>
      </c>
      <c r="C164" s="223" t="s">
        <v>50</v>
      </c>
      <c r="D164" s="223" t="s">
        <v>15</v>
      </c>
      <c r="E164" s="393" t="s">
        <v>51</v>
      </c>
      <c r="F164" s="394"/>
      <c r="G164" s="395"/>
      <c r="H164" s="1"/>
      <c r="I164" s="1"/>
      <c r="J164" s="1"/>
    </row>
    <row r="165" spans="1:10" ht="27" customHeight="1" x14ac:dyDescent="0.25">
      <c r="A165" s="392"/>
      <c r="B165" s="392"/>
      <c r="C165" s="223" t="s">
        <v>16</v>
      </c>
      <c r="D165" s="223" t="s">
        <v>120</v>
      </c>
      <c r="E165" s="223" t="s">
        <v>133</v>
      </c>
      <c r="F165" s="223" t="s">
        <v>226</v>
      </c>
      <c r="G165" s="223" t="s">
        <v>404</v>
      </c>
      <c r="H165" s="1"/>
      <c r="I165" s="1"/>
      <c r="J165" s="1"/>
    </row>
    <row r="166" spans="1:10" ht="46.9" hidden="1" customHeight="1" x14ac:dyDescent="0.25">
      <c r="A166" s="7" t="s">
        <v>137</v>
      </c>
      <c r="B166" s="4" t="s">
        <v>52</v>
      </c>
      <c r="C166" s="10"/>
      <c r="D166" s="10"/>
      <c r="E166" s="10"/>
      <c r="F166" s="10"/>
      <c r="G166" s="10"/>
      <c r="H166" s="1"/>
      <c r="I166" s="1"/>
      <c r="J166" s="1"/>
    </row>
    <row r="167" spans="1:10" ht="45" customHeight="1" x14ac:dyDescent="0.25">
      <c r="A167" s="7" t="s">
        <v>128</v>
      </c>
      <c r="B167" s="4" t="s">
        <v>52</v>
      </c>
      <c r="C167" s="10">
        <v>268611</v>
      </c>
      <c r="D167" s="10"/>
      <c r="E167" s="10"/>
      <c r="F167" s="10"/>
      <c r="G167" s="10"/>
      <c r="H167" s="1"/>
      <c r="I167" s="1"/>
      <c r="J167" s="1"/>
    </row>
    <row r="168" spans="1:10" ht="42" customHeight="1" x14ac:dyDescent="0.25">
      <c r="A168" s="7" t="s">
        <v>129</v>
      </c>
      <c r="B168" s="4" t="s">
        <v>52</v>
      </c>
      <c r="C168" s="10">
        <v>204671</v>
      </c>
      <c r="D168" s="10"/>
      <c r="E168" s="10"/>
      <c r="F168" s="10"/>
      <c r="G168" s="10"/>
      <c r="H168" s="1"/>
      <c r="I168" s="1"/>
      <c r="J168" s="1"/>
    </row>
    <row r="169" spans="1:10" ht="51.6" customHeight="1" x14ac:dyDescent="0.25">
      <c r="A169" s="7" t="s">
        <v>130</v>
      </c>
      <c r="B169" s="4" t="s">
        <v>52</v>
      </c>
      <c r="C169" s="10">
        <v>411378</v>
      </c>
      <c r="D169" s="10"/>
      <c r="E169" s="10"/>
      <c r="F169" s="10"/>
      <c r="G169" s="10"/>
      <c r="H169" s="1"/>
      <c r="I169" s="1"/>
      <c r="J169" s="1"/>
    </row>
    <row r="170" spans="1:10" ht="42" customHeight="1" x14ac:dyDescent="0.25">
      <c r="A170" s="7" t="s">
        <v>131</v>
      </c>
      <c r="B170" s="4" t="s">
        <v>52</v>
      </c>
      <c r="C170" s="10">
        <v>318674</v>
      </c>
      <c r="D170" s="10"/>
      <c r="E170" s="10"/>
      <c r="F170" s="10"/>
      <c r="G170" s="10"/>
      <c r="H170" s="1"/>
      <c r="I170" s="1"/>
      <c r="J170" s="1"/>
    </row>
    <row r="171" spans="1:10" ht="54" customHeight="1" x14ac:dyDescent="0.25">
      <c r="A171" s="7" t="s">
        <v>71</v>
      </c>
      <c r="B171" s="4" t="s">
        <v>52</v>
      </c>
      <c r="C171" s="10">
        <v>11545</v>
      </c>
      <c r="D171" s="10"/>
      <c r="E171" s="10"/>
      <c r="F171" s="10"/>
      <c r="G171" s="10"/>
      <c r="H171" s="1"/>
      <c r="I171" s="1"/>
      <c r="J171" s="1"/>
    </row>
    <row r="172" spans="1:10" ht="55.5" customHeight="1" x14ac:dyDescent="0.25">
      <c r="A172" s="7" t="s">
        <v>132</v>
      </c>
      <c r="B172" s="4" t="s">
        <v>52</v>
      </c>
      <c r="C172" s="10">
        <v>64597</v>
      </c>
      <c r="D172" s="10"/>
      <c r="E172" s="10"/>
      <c r="F172" s="10"/>
      <c r="G172" s="10"/>
      <c r="H172" s="1"/>
      <c r="I172" s="1"/>
      <c r="J172" s="1"/>
    </row>
    <row r="173" spans="1:10" ht="48" customHeight="1" x14ac:dyDescent="0.25">
      <c r="A173" s="7" t="s">
        <v>221</v>
      </c>
      <c r="B173" s="4" t="s">
        <v>52</v>
      </c>
      <c r="C173" s="10">
        <v>64329</v>
      </c>
      <c r="D173" s="10"/>
      <c r="E173" s="10"/>
      <c r="F173" s="10"/>
      <c r="G173" s="10"/>
      <c r="H173" s="1"/>
      <c r="I173" s="1"/>
      <c r="J173" s="1"/>
    </row>
    <row r="174" spans="1:10" ht="38.25" x14ac:dyDescent="0.25">
      <c r="A174" s="7" t="s">
        <v>342</v>
      </c>
      <c r="B174" s="4"/>
      <c r="C174" s="10"/>
      <c r="D174" s="10"/>
      <c r="E174" s="10">
        <v>245050</v>
      </c>
      <c r="F174" s="10"/>
      <c r="G174" s="10"/>
      <c r="H174" s="1"/>
      <c r="I174" s="1"/>
      <c r="J174" s="1"/>
    </row>
    <row r="175" spans="1:10" ht="19.5" customHeight="1" x14ac:dyDescent="0.25">
      <c r="A175" s="7" t="s">
        <v>532</v>
      </c>
      <c r="B175" s="4" t="s">
        <v>52</v>
      </c>
      <c r="C175" s="10"/>
      <c r="D175" s="10"/>
      <c r="E175" s="10"/>
      <c r="F175" s="10">
        <v>2000000</v>
      </c>
      <c r="G175" s="10">
        <v>500000</v>
      </c>
      <c r="H175" s="1"/>
      <c r="I175" s="1"/>
      <c r="J175" s="1"/>
    </row>
    <row r="176" spans="1:10" s="216" customFormat="1" ht="25.5" x14ac:dyDescent="0.25">
      <c r="A176" s="11" t="s">
        <v>187</v>
      </c>
      <c r="B176" s="4" t="s">
        <v>52</v>
      </c>
      <c r="C176" s="223"/>
      <c r="D176" s="223"/>
      <c r="E176" s="223"/>
      <c r="F176" s="223"/>
      <c r="G176" s="223"/>
      <c r="H176" s="14"/>
      <c r="I176" s="14"/>
      <c r="J176" s="14"/>
    </row>
    <row r="177" spans="1:10" ht="43.15" hidden="1" customHeight="1" x14ac:dyDescent="0.25">
      <c r="A177" s="7" t="s">
        <v>134</v>
      </c>
      <c r="B177" s="4" t="s">
        <v>52</v>
      </c>
      <c r="C177" s="10"/>
      <c r="D177" s="10"/>
      <c r="E177" s="10"/>
      <c r="F177" s="10"/>
      <c r="G177" s="10"/>
      <c r="H177" s="1"/>
      <c r="I177" s="1"/>
      <c r="J177" s="1"/>
    </row>
    <row r="178" spans="1:10" ht="43.15" hidden="1" customHeight="1" x14ac:dyDescent="0.25">
      <c r="A178" s="7" t="s">
        <v>135</v>
      </c>
      <c r="B178" s="4" t="s">
        <v>52</v>
      </c>
      <c r="C178" s="10"/>
      <c r="D178" s="10"/>
      <c r="E178" s="10"/>
      <c r="F178" s="10"/>
      <c r="G178" s="10"/>
      <c r="H178" s="1"/>
      <c r="I178" s="1"/>
      <c r="J178" s="1"/>
    </row>
    <row r="179" spans="1:10" ht="46.9" hidden="1" customHeight="1" x14ac:dyDescent="0.25">
      <c r="A179" s="7" t="s">
        <v>136</v>
      </c>
      <c r="B179" s="4" t="s">
        <v>52</v>
      </c>
      <c r="C179" s="10"/>
      <c r="D179" s="10"/>
      <c r="E179" s="10"/>
      <c r="F179" s="10"/>
      <c r="G179" s="10"/>
      <c r="H179" s="1"/>
      <c r="I179" s="1"/>
      <c r="J179" s="1"/>
    </row>
    <row r="180" spans="1:10" ht="42.6" hidden="1" customHeight="1" x14ac:dyDescent="0.25">
      <c r="A180" s="7" t="s">
        <v>138</v>
      </c>
      <c r="B180" s="4" t="s">
        <v>52</v>
      </c>
      <c r="C180" s="10"/>
      <c r="D180" s="10"/>
      <c r="E180" s="10"/>
      <c r="F180" s="10"/>
      <c r="G180" s="10"/>
      <c r="H180" s="1"/>
      <c r="I180" s="1"/>
      <c r="J180" s="1"/>
    </row>
    <row r="181" spans="1:10" ht="48.75" customHeight="1" x14ac:dyDescent="0.25">
      <c r="A181" s="7" t="s">
        <v>139</v>
      </c>
      <c r="B181" s="4" t="s">
        <v>52</v>
      </c>
      <c r="C181" s="10">
        <v>1378</v>
      </c>
      <c r="D181" s="10"/>
      <c r="E181" s="10"/>
      <c r="F181" s="10"/>
      <c r="G181" s="10"/>
      <c r="H181" s="1"/>
      <c r="I181" s="1"/>
      <c r="J181" s="1"/>
    </row>
    <row r="182" spans="1:10" ht="38.25" x14ac:dyDescent="0.25">
      <c r="A182" s="7" t="s">
        <v>281</v>
      </c>
      <c r="B182" s="4" t="s">
        <v>52</v>
      </c>
      <c r="C182" s="10"/>
      <c r="D182" s="10">
        <v>15000</v>
      </c>
      <c r="E182" s="10">
        <v>104480</v>
      </c>
      <c r="F182" s="10"/>
      <c r="G182" s="10"/>
      <c r="H182" s="1"/>
      <c r="I182" s="1"/>
      <c r="J182" s="1"/>
    </row>
    <row r="183" spans="1:10" ht="25.5" x14ac:dyDescent="0.25">
      <c r="A183" s="7" t="s">
        <v>282</v>
      </c>
      <c r="B183" s="4" t="s">
        <v>52</v>
      </c>
      <c r="C183" s="10"/>
      <c r="D183" s="10">
        <v>22542</v>
      </c>
      <c r="E183" s="10">
        <v>30357</v>
      </c>
      <c r="F183" s="10"/>
      <c r="G183" s="10"/>
      <c r="H183" s="1"/>
      <c r="I183" s="1"/>
      <c r="J183" s="1"/>
    </row>
    <row r="184" spans="1:10" ht="25.5" x14ac:dyDescent="0.25">
      <c r="A184" s="7" t="s">
        <v>283</v>
      </c>
      <c r="B184" s="4" t="s">
        <v>52</v>
      </c>
      <c r="C184" s="10"/>
      <c r="D184" s="10">
        <v>20296</v>
      </c>
      <c r="E184" s="10">
        <v>51146</v>
      </c>
      <c r="F184" s="10"/>
      <c r="G184" s="10"/>
      <c r="H184" s="1"/>
      <c r="I184" s="1"/>
      <c r="J184" s="1"/>
    </row>
    <row r="185" spans="1:10" ht="24.6" hidden="1" customHeight="1" x14ac:dyDescent="0.25">
      <c r="A185" s="12" t="s">
        <v>227</v>
      </c>
      <c r="B185" s="4" t="s">
        <v>52</v>
      </c>
      <c r="C185" s="10"/>
      <c r="D185" s="10"/>
      <c r="E185" s="10"/>
      <c r="F185" s="10"/>
      <c r="G185" s="10"/>
      <c r="H185" s="1"/>
      <c r="I185" s="1"/>
      <c r="J185" s="1"/>
    </row>
    <row r="186" spans="1:10" ht="16.899999999999999" customHeight="1" x14ac:dyDescent="0.25">
      <c r="A186" s="34"/>
      <c r="B186" s="35"/>
      <c r="C186" s="35"/>
      <c r="D186" s="35"/>
      <c r="E186" s="35"/>
      <c r="F186" s="35"/>
      <c r="G186" s="35"/>
      <c r="H186" s="1"/>
      <c r="I186" s="1"/>
      <c r="J186" s="1"/>
    </row>
    <row r="187" spans="1:10" ht="19.149999999999999" customHeight="1" x14ac:dyDescent="0.25">
      <c r="A187" s="399" t="s">
        <v>102</v>
      </c>
      <c r="B187" s="399"/>
      <c r="C187" s="399"/>
      <c r="D187" s="399"/>
      <c r="E187" s="399"/>
      <c r="F187" s="399"/>
      <c r="G187" s="399"/>
      <c r="H187" s="1"/>
      <c r="I187" s="1"/>
      <c r="J187" s="1"/>
    </row>
    <row r="188" spans="1:10" ht="18.75" customHeight="1" x14ac:dyDescent="0.25">
      <c r="A188" s="391" t="s">
        <v>60</v>
      </c>
      <c r="B188" s="391" t="s">
        <v>11</v>
      </c>
      <c r="C188" s="223" t="s">
        <v>50</v>
      </c>
      <c r="D188" s="223" t="s">
        <v>15</v>
      </c>
      <c r="E188" s="393" t="s">
        <v>51</v>
      </c>
      <c r="F188" s="394"/>
      <c r="G188" s="395"/>
      <c r="H188" s="1"/>
      <c r="I188" s="1"/>
      <c r="J188" s="1"/>
    </row>
    <row r="189" spans="1:10" ht="22.5" customHeight="1" x14ac:dyDescent="0.25">
      <c r="A189" s="392"/>
      <c r="B189" s="392"/>
      <c r="C189" s="223" t="s">
        <v>16</v>
      </c>
      <c r="D189" s="223" t="s">
        <v>120</v>
      </c>
      <c r="E189" s="223" t="s">
        <v>133</v>
      </c>
      <c r="F189" s="223" t="s">
        <v>226</v>
      </c>
      <c r="G189" s="223" t="s">
        <v>404</v>
      </c>
      <c r="H189" s="1"/>
      <c r="I189" s="1"/>
      <c r="J189" s="1"/>
    </row>
    <row r="190" spans="1:10" ht="25.15" customHeight="1" x14ac:dyDescent="0.25">
      <c r="A190" s="11" t="s">
        <v>61</v>
      </c>
      <c r="B190" s="223" t="s">
        <v>52</v>
      </c>
      <c r="C190" s="9">
        <f>C166+C167+C168+C169+C170+C171+C172+C173+C174+C176+C177+C178+C179+C180+C181+C182+C183+C184+C185</f>
        <v>1345183</v>
      </c>
      <c r="D190" s="9">
        <f t="shared" ref="D190:E190" si="5">D166+D167+D168+D169+D170+D171+D172+D173+D174+D176+D177+D178+D179+D180+D181+D182+D183+D184+D185</f>
        <v>57838</v>
      </c>
      <c r="E190" s="9">
        <f t="shared" si="5"/>
        <v>431033</v>
      </c>
      <c r="F190" s="9">
        <v>2000000</v>
      </c>
      <c r="G190" s="9">
        <v>500000</v>
      </c>
    </row>
  </sheetData>
  <mergeCells count="90">
    <mergeCell ref="A187:G187"/>
    <mergeCell ref="A188:A189"/>
    <mergeCell ref="B188:B189"/>
    <mergeCell ref="E188:G188"/>
    <mergeCell ref="B159:G159"/>
    <mergeCell ref="B161:G161"/>
    <mergeCell ref="A163:G163"/>
    <mergeCell ref="A164:A165"/>
    <mergeCell ref="B164:B165"/>
    <mergeCell ref="E164:G164"/>
    <mergeCell ref="B158:D158"/>
    <mergeCell ref="B130:G130"/>
    <mergeCell ref="B131:D131"/>
    <mergeCell ref="B132:G132"/>
    <mergeCell ref="B134:G134"/>
    <mergeCell ref="A136:G136"/>
    <mergeCell ref="A137:A138"/>
    <mergeCell ref="B137:B138"/>
    <mergeCell ref="E137:G137"/>
    <mergeCell ref="A152:G152"/>
    <mergeCell ref="A153:A154"/>
    <mergeCell ref="B153:B154"/>
    <mergeCell ref="E153:G153"/>
    <mergeCell ref="B157:G157"/>
    <mergeCell ref="B119:G119"/>
    <mergeCell ref="B120:G120"/>
    <mergeCell ref="A122:G122"/>
    <mergeCell ref="A124:A125"/>
    <mergeCell ref="B124:B125"/>
    <mergeCell ref="E124:G124"/>
    <mergeCell ref="B118:G118"/>
    <mergeCell ref="F103:G103"/>
    <mergeCell ref="F104:G104"/>
    <mergeCell ref="F105:G105"/>
    <mergeCell ref="A106:G106"/>
    <mergeCell ref="A107:G107"/>
    <mergeCell ref="B108:E108"/>
    <mergeCell ref="B110:G110"/>
    <mergeCell ref="B111:D111"/>
    <mergeCell ref="B112:G112"/>
    <mergeCell ref="B114:D114"/>
    <mergeCell ref="B116:C116"/>
    <mergeCell ref="F102:G102"/>
    <mergeCell ref="B71:G71"/>
    <mergeCell ref="A73:G73"/>
    <mergeCell ref="A74:A75"/>
    <mergeCell ref="B74:B75"/>
    <mergeCell ref="E74:G74"/>
    <mergeCell ref="A96:G96"/>
    <mergeCell ref="A97:A98"/>
    <mergeCell ref="B97:B98"/>
    <mergeCell ref="E97:G97"/>
    <mergeCell ref="F100:G100"/>
    <mergeCell ref="F101:G101"/>
    <mergeCell ref="B69:G69"/>
    <mergeCell ref="B36:G36"/>
    <mergeCell ref="A38:G38"/>
    <mergeCell ref="A39:A40"/>
    <mergeCell ref="B39:B40"/>
    <mergeCell ref="E39:G39"/>
    <mergeCell ref="A54:G54"/>
    <mergeCell ref="A55:A56"/>
    <mergeCell ref="B55:B56"/>
    <mergeCell ref="E55:G55"/>
    <mergeCell ref="B67:C67"/>
    <mergeCell ref="B68:D68"/>
    <mergeCell ref="B34:G34"/>
    <mergeCell ref="B16:D16"/>
    <mergeCell ref="B17:G17"/>
    <mergeCell ref="B20:G20"/>
    <mergeCell ref="B21:G21"/>
    <mergeCell ref="B22:G22"/>
    <mergeCell ref="A24:G24"/>
    <mergeCell ref="A26:A27"/>
    <mergeCell ref="B26:B27"/>
    <mergeCell ref="E26:G26"/>
    <mergeCell ref="B32:D32"/>
    <mergeCell ref="B33:D33"/>
    <mergeCell ref="B14:G14"/>
    <mergeCell ref="F1:G1"/>
    <mergeCell ref="F2:G2"/>
    <mergeCell ref="F3:G3"/>
    <mergeCell ref="F4:G4"/>
    <mergeCell ref="F5:G5"/>
    <mergeCell ref="F6:G6"/>
    <mergeCell ref="A8:G8"/>
    <mergeCell ref="A9:G9"/>
    <mergeCell ref="B10:E10"/>
    <mergeCell ref="B12:G12"/>
    <mergeCell ref="B13:E1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3" orientation="landscape" r:id="rId1"/>
  <rowBreaks count="6" manualBreakCount="6">
    <brk id="23" max="6" man="1"/>
    <brk id="46" max="6" man="1"/>
    <brk id="78" max="6" man="1"/>
    <brk id="99" max="6" man="1"/>
    <brk id="120" max="6" man="1"/>
    <brk id="14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54"/>
  <sheetViews>
    <sheetView view="pageBreakPreview" topLeftCell="A4" zoomScale="70" zoomScaleNormal="85" zoomScaleSheetLayoutView="70" workbookViewId="0">
      <selection activeCell="C17" sqref="C17"/>
    </sheetView>
  </sheetViews>
  <sheetFormatPr defaultColWidth="9.140625" defaultRowHeight="12.75" x14ac:dyDescent="0.25"/>
  <cols>
    <col min="1" max="1" width="38" style="119" customWidth="1"/>
    <col min="2" max="2" width="20.28515625" style="119" customWidth="1"/>
    <col min="3" max="3" width="18.140625" style="119" customWidth="1"/>
    <col min="4" max="4" width="18.7109375" style="119" customWidth="1"/>
    <col min="5" max="5" width="16.140625" style="119" customWidth="1"/>
    <col min="6" max="6" width="17" style="119" customWidth="1"/>
    <col min="7" max="7" width="22" style="119" customWidth="1"/>
    <col min="8" max="16384" width="9.140625" style="119"/>
  </cols>
  <sheetData>
    <row r="1" spans="1:15" s="108" customFormat="1" ht="15.75" hidden="1" x14ac:dyDescent="0.25">
      <c r="A1" s="107"/>
      <c r="B1" s="107"/>
      <c r="C1" s="107"/>
      <c r="D1" s="107"/>
      <c r="E1" s="107"/>
      <c r="F1" s="450" t="s">
        <v>405</v>
      </c>
      <c r="G1" s="450"/>
    </row>
    <row r="2" spans="1:15" s="108" customFormat="1" ht="78.75" hidden="1" customHeight="1" x14ac:dyDescent="0.25">
      <c r="A2" s="107"/>
      <c r="B2" s="107"/>
      <c r="C2" s="107"/>
      <c r="D2" s="107"/>
      <c r="E2" s="107"/>
      <c r="F2" s="436" t="s">
        <v>235</v>
      </c>
      <c r="G2" s="436"/>
    </row>
    <row r="3" spans="1:15" s="108" customFormat="1" ht="65.25" hidden="1" customHeight="1" x14ac:dyDescent="0.25">
      <c r="A3" s="107"/>
      <c r="B3" s="107"/>
      <c r="C3" s="107"/>
      <c r="D3" s="107"/>
      <c r="E3" s="107"/>
      <c r="F3" s="444" t="s">
        <v>408</v>
      </c>
      <c r="G3" s="444"/>
    </row>
    <row r="4" spans="1:15" s="108" customFormat="1" ht="53.25" customHeight="1" x14ac:dyDescent="0.25">
      <c r="A4" s="107"/>
      <c r="B4" s="107"/>
      <c r="C4" s="107"/>
      <c r="D4" s="107"/>
      <c r="E4" s="107"/>
      <c r="F4" s="402" t="s">
        <v>462</v>
      </c>
      <c r="G4" s="402"/>
    </row>
    <row r="5" spans="1:15" s="108" customFormat="1" ht="59.25" customHeight="1" x14ac:dyDescent="0.25">
      <c r="A5" s="107"/>
      <c r="B5" s="107"/>
      <c r="C5" s="107"/>
      <c r="D5" s="107"/>
      <c r="E5" s="107"/>
      <c r="F5" s="402" t="s">
        <v>593</v>
      </c>
      <c r="G5" s="402"/>
    </row>
    <row r="6" spans="1:15" s="108" customFormat="1" ht="101.25" hidden="1" customHeight="1" x14ac:dyDescent="0.25">
      <c r="A6" s="107"/>
      <c r="B6" s="107"/>
      <c r="C6" s="107"/>
      <c r="D6" s="107"/>
      <c r="E6" s="107"/>
      <c r="F6" s="446" t="s">
        <v>326</v>
      </c>
      <c r="G6" s="446"/>
    </row>
    <row r="7" spans="1:15" ht="18.75" customHeight="1" x14ac:dyDescent="0.25">
      <c r="A7" s="437" t="s">
        <v>19</v>
      </c>
      <c r="B7" s="437"/>
      <c r="C7" s="437"/>
      <c r="D7" s="437"/>
      <c r="E7" s="437"/>
      <c r="F7" s="437"/>
      <c r="G7" s="437"/>
      <c r="H7" s="106"/>
      <c r="I7" s="106"/>
      <c r="J7" s="106"/>
      <c r="K7" s="106"/>
      <c r="L7" s="106"/>
      <c r="M7" s="106"/>
      <c r="N7" s="106"/>
      <c r="O7" s="106"/>
    </row>
    <row r="8" spans="1:15" ht="20.45" customHeight="1" x14ac:dyDescent="0.25">
      <c r="A8" s="431" t="s">
        <v>233</v>
      </c>
      <c r="B8" s="431"/>
      <c r="C8" s="431"/>
      <c r="D8" s="431"/>
      <c r="E8" s="431"/>
      <c r="F8" s="431"/>
      <c r="G8" s="431"/>
      <c r="H8" s="106"/>
      <c r="I8" s="106"/>
      <c r="J8" s="106"/>
    </row>
    <row r="9" spans="1:15" ht="14.45" customHeight="1" x14ac:dyDescent="0.25">
      <c r="A9" s="178"/>
      <c r="B9" s="437" t="s">
        <v>464</v>
      </c>
      <c r="C9" s="437"/>
      <c r="D9" s="437"/>
      <c r="E9" s="437"/>
      <c r="F9" s="179"/>
      <c r="G9" s="179"/>
      <c r="H9" s="180"/>
      <c r="I9" s="180"/>
      <c r="J9" s="106"/>
      <c r="K9" s="106"/>
      <c r="L9" s="106"/>
      <c r="M9" s="106"/>
      <c r="N9" s="106"/>
      <c r="O9" s="106"/>
    </row>
    <row r="10" spans="1:15" ht="14.45" customHeight="1" x14ac:dyDescent="0.25">
      <c r="A10" s="178"/>
      <c r="B10" s="179"/>
      <c r="C10" s="179"/>
      <c r="D10" s="179"/>
      <c r="E10" s="179"/>
      <c r="F10" s="179"/>
      <c r="G10" s="179"/>
      <c r="H10" s="180"/>
      <c r="I10" s="180"/>
      <c r="J10" s="106"/>
      <c r="K10" s="106"/>
      <c r="L10" s="106"/>
      <c r="M10" s="106"/>
      <c r="N10" s="106"/>
      <c r="O10" s="106"/>
    </row>
    <row r="11" spans="1:15" ht="30" customHeight="1" x14ac:dyDescent="0.25">
      <c r="A11" s="181" t="s">
        <v>34</v>
      </c>
      <c r="B11" s="398" t="s">
        <v>447</v>
      </c>
      <c r="C11" s="398"/>
      <c r="D11" s="398"/>
      <c r="E11" s="398"/>
      <c r="F11" s="398"/>
      <c r="G11" s="398"/>
      <c r="H11" s="106"/>
      <c r="I11" s="106"/>
      <c r="J11" s="106"/>
    </row>
    <row r="12" spans="1:15" ht="21.6" customHeight="1" x14ac:dyDescent="0.25">
      <c r="A12" s="182" t="s">
        <v>33</v>
      </c>
      <c r="B12" s="421" t="s">
        <v>339</v>
      </c>
      <c r="C12" s="421"/>
      <c r="D12" s="421"/>
      <c r="E12" s="421"/>
      <c r="F12" s="182"/>
      <c r="G12" s="182"/>
      <c r="H12" s="106"/>
      <c r="I12" s="106"/>
      <c r="J12" s="106"/>
    </row>
    <row r="13" spans="1:15" ht="146.25" customHeight="1" x14ac:dyDescent="0.25">
      <c r="A13" s="181" t="s">
        <v>32</v>
      </c>
      <c r="B13" s="400" t="s">
        <v>595</v>
      </c>
      <c r="C13" s="400"/>
      <c r="D13" s="400"/>
      <c r="E13" s="400"/>
      <c r="F13" s="400"/>
      <c r="G13" s="400"/>
      <c r="H13" s="106"/>
      <c r="I13" s="106"/>
      <c r="J13" s="106"/>
    </row>
    <row r="14" spans="1:15" ht="15" customHeight="1" x14ac:dyDescent="0.25">
      <c r="A14" s="182" t="s">
        <v>22</v>
      </c>
      <c r="B14" s="174"/>
      <c r="C14" s="182"/>
      <c r="D14" s="182"/>
      <c r="E14" s="182"/>
      <c r="F14" s="182"/>
      <c r="G14" s="182"/>
      <c r="H14" s="106"/>
      <c r="I14" s="106"/>
      <c r="J14" s="106"/>
    </row>
    <row r="15" spans="1:15" ht="18.600000000000001" customHeight="1" x14ac:dyDescent="0.25">
      <c r="A15" s="174" t="s">
        <v>103</v>
      </c>
      <c r="B15" s="174" t="s">
        <v>100</v>
      </c>
      <c r="C15" s="182"/>
      <c r="D15" s="182"/>
      <c r="E15" s="182"/>
      <c r="F15" s="182"/>
      <c r="G15" s="182"/>
      <c r="H15" s="106"/>
      <c r="I15" s="106"/>
      <c r="J15" s="106"/>
    </row>
    <row r="16" spans="1:15" ht="33.6" customHeight="1" x14ac:dyDescent="0.25">
      <c r="A16" s="174" t="s">
        <v>37</v>
      </c>
      <c r="B16" s="398" t="s">
        <v>121</v>
      </c>
      <c r="C16" s="421"/>
      <c r="D16" s="421"/>
      <c r="E16" s="421"/>
      <c r="F16" s="421"/>
      <c r="G16" s="421"/>
      <c r="H16" s="106"/>
      <c r="I16" s="106"/>
      <c r="J16" s="106"/>
    </row>
    <row r="17" spans="1:10" ht="19.149999999999999" customHeight="1" x14ac:dyDescent="0.25">
      <c r="A17" s="174" t="s">
        <v>14</v>
      </c>
      <c r="B17" s="174" t="s">
        <v>3</v>
      </c>
      <c r="C17" s="182"/>
      <c r="D17" s="182"/>
      <c r="E17" s="182"/>
      <c r="F17" s="182"/>
      <c r="G17" s="182"/>
      <c r="H17" s="106"/>
      <c r="I17" s="106"/>
      <c r="J17" s="106"/>
    </row>
    <row r="18" spans="1:10" ht="16.149999999999999" customHeight="1" x14ac:dyDescent="0.25">
      <c r="A18" s="174" t="s">
        <v>20</v>
      </c>
      <c r="B18" s="174" t="s">
        <v>114</v>
      </c>
      <c r="C18" s="182"/>
      <c r="D18" s="182"/>
      <c r="E18" s="182"/>
      <c r="F18" s="182"/>
      <c r="G18" s="182"/>
      <c r="H18" s="106"/>
      <c r="I18" s="106"/>
      <c r="J18" s="106"/>
    </row>
    <row r="19" spans="1:10" x14ac:dyDescent="0.25">
      <c r="A19" s="182" t="s">
        <v>4</v>
      </c>
      <c r="B19" s="398" t="s">
        <v>446</v>
      </c>
      <c r="C19" s="398"/>
      <c r="D19" s="398"/>
      <c r="E19" s="398"/>
      <c r="F19" s="398"/>
      <c r="G19" s="398"/>
      <c r="H19" s="106"/>
      <c r="I19" s="106"/>
      <c r="J19" s="106"/>
    </row>
    <row r="20" spans="1:10" ht="42.75" customHeight="1" x14ac:dyDescent="0.25">
      <c r="A20" s="183" t="s">
        <v>107</v>
      </c>
      <c r="B20" s="398" t="s">
        <v>597</v>
      </c>
      <c r="C20" s="398"/>
      <c r="D20" s="398"/>
      <c r="E20" s="398"/>
      <c r="F20" s="398"/>
      <c r="G20" s="398"/>
      <c r="H20" s="106"/>
      <c r="I20" s="106"/>
      <c r="J20" s="106"/>
    </row>
    <row r="21" spans="1:10" ht="25.5" x14ac:dyDescent="0.25">
      <c r="A21" s="183" t="s">
        <v>13</v>
      </c>
      <c r="B21" s="398" t="s">
        <v>445</v>
      </c>
      <c r="C21" s="398"/>
      <c r="D21" s="398"/>
      <c r="E21" s="398"/>
      <c r="F21" s="398"/>
      <c r="G21" s="398"/>
      <c r="H21" s="106"/>
      <c r="I21" s="106"/>
      <c r="J21" s="106"/>
    </row>
    <row r="22" spans="1:10" x14ac:dyDescent="0.25">
      <c r="A22" s="183"/>
      <c r="B22" s="175"/>
      <c r="C22" s="175"/>
      <c r="D22" s="175"/>
      <c r="E22" s="175"/>
      <c r="F22" s="175"/>
      <c r="G22" s="175"/>
      <c r="H22" s="106"/>
      <c r="I22" s="106"/>
      <c r="J22" s="106"/>
    </row>
    <row r="23" spans="1:10" x14ac:dyDescent="0.25">
      <c r="A23" s="437" t="s">
        <v>23</v>
      </c>
      <c r="B23" s="437"/>
      <c r="C23" s="437"/>
      <c r="D23" s="437"/>
      <c r="E23" s="437"/>
      <c r="F23" s="437"/>
      <c r="G23" s="437"/>
      <c r="H23" s="106"/>
      <c r="I23" s="106"/>
      <c r="J23" s="106"/>
    </row>
    <row r="24" spans="1:10" ht="33" customHeight="1" x14ac:dyDescent="0.25">
      <c r="A24" s="435" t="s">
        <v>24</v>
      </c>
      <c r="B24" s="381" t="s">
        <v>5</v>
      </c>
      <c r="C24" s="121" t="s">
        <v>26</v>
      </c>
      <c r="D24" s="184" t="s">
        <v>27</v>
      </c>
      <c r="E24" s="434" t="s">
        <v>28</v>
      </c>
      <c r="F24" s="434"/>
      <c r="G24" s="434"/>
      <c r="H24" s="106"/>
      <c r="I24" s="106"/>
      <c r="J24" s="106"/>
    </row>
    <row r="25" spans="1:10" ht="33" customHeight="1" x14ac:dyDescent="0.25">
      <c r="A25" s="435"/>
      <c r="B25" s="382"/>
      <c r="C25" s="121" t="s">
        <v>17</v>
      </c>
      <c r="D25" s="121" t="s">
        <v>119</v>
      </c>
      <c r="E25" s="121" t="s">
        <v>127</v>
      </c>
      <c r="F25" s="121" t="s">
        <v>222</v>
      </c>
      <c r="G25" s="121" t="s">
        <v>403</v>
      </c>
      <c r="H25" s="106"/>
      <c r="I25" s="106"/>
      <c r="J25" s="106"/>
    </row>
    <row r="26" spans="1:10" ht="33" customHeight="1" x14ac:dyDescent="0.25">
      <c r="A26" s="48" t="s">
        <v>25</v>
      </c>
      <c r="B26" s="49" t="s">
        <v>6</v>
      </c>
      <c r="C26" s="47"/>
      <c r="D26" s="47">
        <v>6542495</v>
      </c>
      <c r="E26" s="47">
        <v>8623512</v>
      </c>
      <c r="F26" s="47"/>
      <c r="G26" s="47"/>
      <c r="H26" s="106"/>
      <c r="I26" s="106"/>
      <c r="J26" s="106"/>
    </row>
    <row r="27" spans="1:10" ht="33" customHeight="1" x14ac:dyDescent="0.25">
      <c r="A27" s="185" t="s">
        <v>18</v>
      </c>
      <c r="B27" s="49" t="s">
        <v>6</v>
      </c>
      <c r="C27" s="47">
        <v>12445737</v>
      </c>
      <c r="D27" s="47">
        <v>6992891</v>
      </c>
      <c r="E27" s="47">
        <v>3141696</v>
      </c>
      <c r="F27" s="47">
        <v>10482024</v>
      </c>
      <c r="G27" s="47">
        <v>16287926</v>
      </c>
      <c r="H27" s="106"/>
      <c r="I27" s="106"/>
      <c r="J27" s="106"/>
    </row>
    <row r="28" spans="1:10" ht="33" customHeight="1" x14ac:dyDescent="0.25">
      <c r="A28" s="120" t="s">
        <v>29</v>
      </c>
      <c r="B28" s="121" t="s">
        <v>6</v>
      </c>
      <c r="C28" s="46">
        <v>12445737</v>
      </c>
      <c r="D28" s="46">
        <f>D26+D27</f>
        <v>13535386</v>
      </c>
      <c r="E28" s="46">
        <f>E26+E27</f>
        <v>11765208</v>
      </c>
      <c r="F28" s="46">
        <f>F26+F27</f>
        <v>10482024</v>
      </c>
      <c r="G28" s="46">
        <f>G26+G27</f>
        <v>16287926</v>
      </c>
      <c r="H28" s="106"/>
      <c r="I28" s="106"/>
      <c r="J28" s="106"/>
    </row>
    <row r="29" spans="1:10" x14ac:dyDescent="0.25">
      <c r="A29" s="167"/>
      <c r="B29" s="168"/>
      <c r="C29" s="54"/>
      <c r="D29" s="54"/>
      <c r="E29" s="54"/>
      <c r="F29" s="54"/>
      <c r="G29" s="54"/>
      <c r="H29" s="106"/>
      <c r="I29" s="106"/>
      <c r="J29" s="106"/>
    </row>
    <row r="30" spans="1:10" ht="25.5" x14ac:dyDescent="0.25">
      <c r="A30" s="183" t="s">
        <v>30</v>
      </c>
      <c r="B30" s="421" t="s">
        <v>65</v>
      </c>
      <c r="C30" s="421"/>
      <c r="D30" s="421"/>
      <c r="E30" s="182"/>
      <c r="F30" s="182"/>
      <c r="G30" s="182"/>
      <c r="H30" s="106"/>
      <c r="I30" s="106"/>
      <c r="J30" s="106"/>
    </row>
    <row r="31" spans="1:10" x14ac:dyDescent="0.25">
      <c r="A31" s="182" t="s">
        <v>35</v>
      </c>
      <c r="B31" s="421"/>
      <c r="C31" s="421"/>
      <c r="D31" s="421"/>
      <c r="E31" s="182"/>
      <c r="F31" s="182"/>
      <c r="G31" s="182"/>
      <c r="H31" s="106"/>
      <c r="I31" s="106"/>
      <c r="J31" s="106"/>
    </row>
    <row r="32" spans="1:10" x14ac:dyDescent="0.25">
      <c r="A32" s="182" t="s">
        <v>37</v>
      </c>
      <c r="B32" s="398" t="s">
        <v>121</v>
      </c>
      <c r="C32" s="421"/>
      <c r="D32" s="421"/>
      <c r="E32" s="421"/>
      <c r="F32" s="421"/>
      <c r="G32" s="421"/>
      <c r="H32" s="106"/>
      <c r="I32" s="106"/>
      <c r="J32" s="106"/>
    </row>
    <row r="33" spans="1:10" x14ac:dyDescent="0.25">
      <c r="A33" s="182" t="s">
        <v>20</v>
      </c>
      <c r="B33" s="174" t="s">
        <v>114</v>
      </c>
      <c r="C33" s="182"/>
      <c r="D33" s="182"/>
      <c r="E33" s="182"/>
      <c r="F33" s="182"/>
      <c r="G33" s="182"/>
      <c r="H33" s="106"/>
      <c r="I33" s="106"/>
      <c r="J33" s="106"/>
    </row>
    <row r="34" spans="1:10" ht="25.5" x14ac:dyDescent="0.25">
      <c r="A34" s="183" t="s">
        <v>36</v>
      </c>
      <c r="B34" s="398" t="s">
        <v>268</v>
      </c>
      <c r="C34" s="398"/>
      <c r="D34" s="398"/>
      <c r="E34" s="398"/>
      <c r="F34" s="398"/>
      <c r="G34" s="398"/>
      <c r="H34" s="106"/>
      <c r="I34" s="106"/>
      <c r="J34" s="106"/>
    </row>
    <row r="35" spans="1:10" x14ac:dyDescent="0.25">
      <c r="A35" s="433" t="s">
        <v>21</v>
      </c>
      <c r="B35" s="433"/>
      <c r="C35" s="433"/>
      <c r="D35" s="433"/>
      <c r="E35" s="433"/>
      <c r="F35" s="433"/>
      <c r="G35" s="433"/>
      <c r="H35" s="106"/>
      <c r="I35" s="106"/>
      <c r="J35" s="106"/>
    </row>
    <row r="36" spans="1:10" ht="33" customHeight="1" x14ac:dyDescent="0.25">
      <c r="A36" s="434" t="s">
        <v>21</v>
      </c>
      <c r="B36" s="381" t="s">
        <v>5</v>
      </c>
      <c r="C36" s="121" t="s">
        <v>26</v>
      </c>
      <c r="D36" s="184" t="s">
        <v>27</v>
      </c>
      <c r="E36" s="434" t="s">
        <v>28</v>
      </c>
      <c r="F36" s="434"/>
      <c r="G36" s="434"/>
      <c r="H36" s="106"/>
      <c r="I36" s="106"/>
      <c r="J36" s="106"/>
    </row>
    <row r="37" spans="1:10" ht="33" customHeight="1" x14ac:dyDescent="0.25">
      <c r="A37" s="434"/>
      <c r="B37" s="382"/>
      <c r="C37" s="121" t="s">
        <v>17</v>
      </c>
      <c r="D37" s="121" t="s">
        <v>119</v>
      </c>
      <c r="E37" s="121" t="s">
        <v>127</v>
      </c>
      <c r="F37" s="121" t="s">
        <v>222</v>
      </c>
      <c r="G37" s="121" t="s">
        <v>403</v>
      </c>
      <c r="H37" s="106"/>
      <c r="I37" s="106"/>
      <c r="J37" s="106"/>
    </row>
    <row r="38" spans="1:10" ht="38.25" x14ac:dyDescent="0.25">
      <c r="A38" s="48" t="s">
        <v>444</v>
      </c>
      <c r="B38" s="49" t="s">
        <v>6</v>
      </c>
      <c r="C38" s="121"/>
      <c r="D38" s="47">
        <v>1981000</v>
      </c>
      <c r="E38" s="47"/>
      <c r="F38" s="121"/>
      <c r="G38" s="121"/>
      <c r="H38" s="106"/>
      <c r="I38" s="106"/>
      <c r="J38" s="106"/>
    </row>
    <row r="39" spans="1:10" ht="33" customHeight="1" x14ac:dyDescent="0.25">
      <c r="A39" s="48" t="s">
        <v>443</v>
      </c>
      <c r="B39" s="49" t="s">
        <v>6</v>
      </c>
      <c r="C39" s="47"/>
      <c r="D39" s="47">
        <v>1000000</v>
      </c>
      <c r="E39" s="47"/>
      <c r="F39" s="47"/>
      <c r="G39" s="47"/>
      <c r="H39" s="106"/>
      <c r="I39" s="106"/>
      <c r="J39" s="106"/>
    </row>
    <row r="40" spans="1:10" ht="33" customHeight="1" x14ac:dyDescent="0.25">
      <c r="A40" s="48" t="s">
        <v>442</v>
      </c>
      <c r="B40" s="49" t="s">
        <v>6</v>
      </c>
      <c r="C40" s="47"/>
      <c r="D40" s="47">
        <v>861154</v>
      </c>
      <c r="E40" s="47">
        <v>1827071</v>
      </c>
      <c r="F40" s="47"/>
      <c r="G40" s="47"/>
      <c r="H40" s="106"/>
      <c r="I40" s="106"/>
      <c r="J40" s="106"/>
    </row>
    <row r="41" spans="1:10" ht="42" customHeight="1" x14ac:dyDescent="0.25">
      <c r="A41" s="48" t="s">
        <v>448</v>
      </c>
      <c r="B41" s="49" t="s">
        <v>6</v>
      </c>
      <c r="C41" s="47"/>
      <c r="D41" s="47"/>
      <c r="E41" s="47">
        <v>1400690</v>
      </c>
      <c r="F41" s="47"/>
      <c r="G41" s="47"/>
      <c r="H41" s="106"/>
      <c r="I41" s="106"/>
      <c r="J41" s="106"/>
    </row>
    <row r="42" spans="1:10" ht="42" customHeight="1" x14ac:dyDescent="0.25">
      <c r="A42" s="48" t="s">
        <v>545</v>
      </c>
      <c r="B42" s="49" t="s">
        <v>6</v>
      </c>
      <c r="C42" s="47"/>
      <c r="D42" s="47"/>
      <c r="E42" s="47">
        <v>248232</v>
      </c>
      <c r="F42" s="47"/>
      <c r="G42" s="47"/>
      <c r="H42" s="106"/>
      <c r="I42" s="106"/>
      <c r="J42" s="106"/>
    </row>
    <row r="43" spans="1:10" ht="42" customHeight="1" x14ac:dyDescent="0.25">
      <c r="A43" s="48" t="s">
        <v>546</v>
      </c>
      <c r="B43" s="49" t="s">
        <v>6</v>
      </c>
      <c r="C43" s="47"/>
      <c r="D43" s="47"/>
      <c r="E43" s="47">
        <v>345215</v>
      </c>
      <c r="F43" s="47"/>
      <c r="G43" s="47"/>
      <c r="H43" s="106"/>
      <c r="I43" s="106"/>
      <c r="J43" s="106"/>
    </row>
    <row r="44" spans="1:10" ht="38.25" x14ac:dyDescent="0.25">
      <c r="A44" s="48" t="s">
        <v>449</v>
      </c>
      <c r="B44" s="49" t="s">
        <v>6</v>
      </c>
      <c r="C44" s="47"/>
      <c r="D44" s="47"/>
      <c r="E44" s="47">
        <v>452521</v>
      </c>
      <c r="F44" s="47"/>
      <c r="G44" s="47"/>
      <c r="H44" s="106"/>
      <c r="I44" s="106"/>
      <c r="J44" s="106"/>
    </row>
    <row r="45" spans="1:10" ht="60.75" hidden="1" customHeight="1" x14ac:dyDescent="0.25">
      <c r="A45" s="48"/>
      <c r="B45" s="49"/>
      <c r="C45" s="47"/>
      <c r="D45" s="47"/>
      <c r="E45" s="47"/>
      <c r="F45" s="47"/>
      <c r="G45" s="47"/>
      <c r="H45" s="106"/>
      <c r="I45" s="106"/>
      <c r="J45" s="106"/>
    </row>
    <row r="46" spans="1:10" ht="51" x14ac:dyDescent="0.25">
      <c r="A46" s="48" t="s">
        <v>453</v>
      </c>
      <c r="B46" s="49" t="s">
        <v>6</v>
      </c>
      <c r="C46" s="47"/>
      <c r="D46" s="47"/>
      <c r="E46" s="47">
        <v>160000</v>
      </c>
      <c r="F46" s="47"/>
      <c r="G46" s="47"/>
      <c r="H46" s="106"/>
      <c r="I46" s="106"/>
      <c r="J46" s="106"/>
    </row>
    <row r="47" spans="1:10" ht="38.25" x14ac:dyDescent="0.25">
      <c r="A47" s="48" t="s">
        <v>454</v>
      </c>
      <c r="B47" s="49" t="s">
        <v>6</v>
      </c>
      <c r="C47" s="47"/>
      <c r="D47" s="47"/>
      <c r="E47" s="47">
        <v>2400000</v>
      </c>
      <c r="F47" s="47"/>
      <c r="G47" s="47"/>
      <c r="H47" s="106"/>
      <c r="I47" s="106"/>
      <c r="J47" s="106"/>
    </row>
    <row r="48" spans="1:10" ht="51" x14ac:dyDescent="0.25">
      <c r="A48" s="48" t="s">
        <v>455</v>
      </c>
      <c r="B48" s="49" t="s">
        <v>6</v>
      </c>
      <c r="C48" s="47"/>
      <c r="D48" s="47"/>
      <c r="E48" s="47">
        <v>55147</v>
      </c>
      <c r="F48" s="47"/>
      <c r="G48" s="47"/>
      <c r="H48" s="106"/>
      <c r="I48" s="106"/>
      <c r="J48" s="106"/>
    </row>
    <row r="49" spans="1:10" ht="51" x14ac:dyDescent="0.25">
      <c r="A49" s="48" t="s">
        <v>441</v>
      </c>
      <c r="B49" s="49" t="s">
        <v>6</v>
      </c>
      <c r="C49" s="47"/>
      <c r="D49" s="47">
        <v>467992</v>
      </c>
      <c r="E49" s="47"/>
      <c r="F49" s="47"/>
      <c r="G49" s="47"/>
      <c r="H49" s="106"/>
      <c r="I49" s="106"/>
      <c r="J49" s="106"/>
    </row>
    <row r="50" spans="1:10" ht="38.25" x14ac:dyDescent="0.25">
      <c r="A50" s="48" t="s">
        <v>440</v>
      </c>
      <c r="B50" s="49" t="s">
        <v>6</v>
      </c>
      <c r="C50" s="47"/>
      <c r="D50" s="47">
        <v>785349</v>
      </c>
      <c r="E50" s="47"/>
      <c r="F50" s="47"/>
      <c r="G50" s="47"/>
      <c r="H50" s="106"/>
      <c r="I50" s="106"/>
      <c r="J50" s="106"/>
    </row>
    <row r="51" spans="1:10" ht="38.25" x14ac:dyDescent="0.25">
      <c r="A51" s="48" t="s">
        <v>439</v>
      </c>
      <c r="B51" s="49" t="s">
        <v>6</v>
      </c>
      <c r="C51" s="47"/>
      <c r="D51" s="47">
        <v>608881</v>
      </c>
      <c r="E51" s="47"/>
      <c r="F51" s="47"/>
      <c r="G51" s="47"/>
      <c r="H51" s="106"/>
      <c r="I51" s="106"/>
      <c r="J51" s="106"/>
    </row>
    <row r="52" spans="1:10" ht="38.25" x14ac:dyDescent="0.25">
      <c r="A52" s="48" t="s">
        <v>547</v>
      </c>
      <c r="B52" s="49" t="s">
        <v>6</v>
      </c>
      <c r="C52" s="47"/>
      <c r="D52" s="47"/>
      <c r="E52" s="47">
        <v>144155</v>
      </c>
      <c r="F52" s="47"/>
      <c r="G52" s="47"/>
      <c r="H52" s="106"/>
      <c r="I52" s="106"/>
      <c r="J52" s="106"/>
    </row>
    <row r="53" spans="1:10" ht="38.25" x14ac:dyDescent="0.25">
      <c r="A53" s="48" t="s">
        <v>548</v>
      </c>
      <c r="B53" s="49" t="s">
        <v>6</v>
      </c>
      <c r="C53" s="47"/>
      <c r="D53" s="47"/>
      <c r="E53" s="47">
        <v>250000</v>
      </c>
      <c r="F53" s="47"/>
      <c r="G53" s="47"/>
      <c r="H53" s="106"/>
      <c r="I53" s="106"/>
      <c r="J53" s="106"/>
    </row>
    <row r="54" spans="1:10" ht="38.25" x14ac:dyDescent="0.25">
      <c r="A54" s="48" t="s">
        <v>549</v>
      </c>
      <c r="B54" s="49" t="s">
        <v>6</v>
      </c>
      <c r="C54" s="47"/>
      <c r="D54" s="47"/>
      <c r="E54" s="47">
        <v>209674</v>
      </c>
      <c r="F54" s="47"/>
      <c r="G54" s="47"/>
      <c r="H54" s="106"/>
      <c r="I54" s="106"/>
      <c r="J54" s="106"/>
    </row>
    <row r="55" spans="1:10" ht="38.25" x14ac:dyDescent="0.25">
      <c r="A55" s="48" t="s">
        <v>550</v>
      </c>
      <c r="B55" s="49" t="s">
        <v>6</v>
      </c>
      <c r="C55" s="47"/>
      <c r="D55" s="47"/>
      <c r="E55" s="47">
        <v>400000</v>
      </c>
      <c r="F55" s="47"/>
      <c r="G55" s="47"/>
      <c r="H55" s="106"/>
      <c r="I55" s="106"/>
      <c r="J55" s="106"/>
    </row>
    <row r="56" spans="1:10" ht="51" x14ac:dyDescent="0.25">
      <c r="A56" s="48" t="s">
        <v>551</v>
      </c>
      <c r="B56" s="49" t="s">
        <v>6</v>
      </c>
      <c r="C56" s="47"/>
      <c r="D56" s="47"/>
      <c r="E56" s="47">
        <v>100000</v>
      </c>
      <c r="F56" s="47"/>
      <c r="G56" s="47"/>
      <c r="H56" s="106"/>
      <c r="I56" s="106"/>
      <c r="J56" s="106"/>
    </row>
    <row r="57" spans="1:10" ht="38.25" x14ac:dyDescent="0.25">
      <c r="A57" s="48" t="s">
        <v>552</v>
      </c>
      <c r="B57" s="49" t="s">
        <v>6</v>
      </c>
      <c r="C57" s="47"/>
      <c r="D57" s="47"/>
      <c r="E57" s="47">
        <v>530807</v>
      </c>
      <c r="F57" s="47"/>
      <c r="G57" s="47"/>
      <c r="H57" s="106"/>
      <c r="I57" s="106"/>
      <c r="J57" s="106"/>
    </row>
    <row r="58" spans="1:10" ht="51" x14ac:dyDescent="0.25">
      <c r="A58" s="48" t="s">
        <v>438</v>
      </c>
      <c r="B58" s="49" t="s">
        <v>6</v>
      </c>
      <c r="C58" s="47"/>
      <c r="D58" s="47">
        <v>706526</v>
      </c>
      <c r="E58" s="47"/>
      <c r="F58" s="47"/>
      <c r="G58" s="47"/>
      <c r="H58" s="106"/>
      <c r="I58" s="106"/>
      <c r="J58" s="106"/>
    </row>
    <row r="59" spans="1:10" ht="33" customHeight="1" x14ac:dyDescent="0.25">
      <c r="A59" s="48" t="s">
        <v>437</v>
      </c>
      <c r="B59" s="49" t="s">
        <v>6</v>
      </c>
      <c r="C59" s="47"/>
      <c r="D59" s="47">
        <v>62264</v>
      </c>
      <c r="E59" s="47"/>
      <c r="F59" s="47"/>
      <c r="G59" s="47"/>
      <c r="H59" s="106"/>
      <c r="I59" s="106"/>
      <c r="J59" s="106"/>
    </row>
    <row r="60" spans="1:10" ht="33" customHeight="1" x14ac:dyDescent="0.25">
      <c r="A60" s="48" t="s">
        <v>436</v>
      </c>
      <c r="B60" s="49" t="s">
        <v>6</v>
      </c>
      <c r="C60" s="47"/>
      <c r="D60" s="47">
        <v>69329</v>
      </c>
      <c r="E60" s="47"/>
      <c r="F60" s="47"/>
      <c r="G60" s="47"/>
      <c r="H60" s="106"/>
      <c r="I60" s="106"/>
      <c r="J60" s="106"/>
    </row>
    <row r="61" spans="1:10" ht="33" customHeight="1" x14ac:dyDescent="0.25">
      <c r="A61" s="48" t="s">
        <v>553</v>
      </c>
      <c r="B61" s="49" t="s">
        <v>6</v>
      </c>
      <c r="C61" s="47"/>
      <c r="D61" s="47"/>
      <c r="E61" s="47">
        <v>100000</v>
      </c>
      <c r="F61" s="47"/>
      <c r="G61" s="47"/>
      <c r="H61" s="106"/>
      <c r="I61" s="106"/>
      <c r="J61" s="106"/>
    </row>
    <row r="62" spans="1:10" x14ac:dyDescent="0.25">
      <c r="A62" s="120" t="s">
        <v>530</v>
      </c>
      <c r="B62" s="121"/>
      <c r="C62" s="186">
        <f>SUM(C63:C85)</f>
        <v>0</v>
      </c>
      <c r="D62" s="186">
        <f>SUM(D63:D85)</f>
        <v>108.1</v>
      </c>
      <c r="E62" s="186">
        <f>SUM(E63:E85)</f>
        <v>111.50000000000001</v>
      </c>
      <c r="F62" s="186">
        <f>SUM(F63:F85)</f>
        <v>205.83499999999998</v>
      </c>
      <c r="G62" s="186">
        <f>SUM(G63:G85)</f>
        <v>0</v>
      </c>
      <c r="H62" s="106"/>
      <c r="I62" s="106"/>
      <c r="J62" s="106"/>
    </row>
    <row r="63" spans="1:10" ht="38.25" x14ac:dyDescent="0.25">
      <c r="A63" s="48" t="s">
        <v>444</v>
      </c>
      <c r="B63" s="49" t="s">
        <v>321</v>
      </c>
      <c r="C63" s="121"/>
      <c r="D63" s="166">
        <v>30</v>
      </c>
      <c r="E63" s="166"/>
      <c r="F63" s="186"/>
      <c r="G63" s="186"/>
      <c r="H63" s="106"/>
      <c r="I63" s="106"/>
      <c r="J63" s="106"/>
    </row>
    <row r="64" spans="1:10" ht="33" customHeight="1" x14ac:dyDescent="0.25">
      <c r="A64" s="48" t="s">
        <v>443</v>
      </c>
      <c r="B64" s="49" t="s">
        <v>321</v>
      </c>
      <c r="C64" s="47"/>
      <c r="D64" s="166">
        <v>18.3</v>
      </c>
      <c r="E64" s="166"/>
      <c r="F64" s="166"/>
      <c r="G64" s="166"/>
      <c r="H64" s="106"/>
      <c r="I64" s="106"/>
      <c r="J64" s="106"/>
    </row>
    <row r="65" spans="1:10" ht="33" customHeight="1" x14ac:dyDescent="0.25">
      <c r="A65" s="48" t="s">
        <v>442</v>
      </c>
      <c r="B65" s="49" t="s">
        <v>321</v>
      </c>
      <c r="C65" s="47"/>
      <c r="D65" s="166"/>
      <c r="E65" s="166">
        <v>19.600000000000001</v>
      </c>
      <c r="F65" s="166"/>
      <c r="G65" s="166"/>
      <c r="H65" s="106"/>
      <c r="I65" s="106"/>
      <c r="J65" s="106"/>
    </row>
    <row r="66" spans="1:10" ht="42" customHeight="1" x14ac:dyDescent="0.25">
      <c r="A66" s="48" t="s">
        <v>448</v>
      </c>
      <c r="B66" s="49" t="s">
        <v>321</v>
      </c>
      <c r="C66" s="47"/>
      <c r="D66" s="166"/>
      <c r="E66" s="166">
        <v>17.899999999999999</v>
      </c>
      <c r="F66" s="166"/>
      <c r="G66" s="166"/>
      <c r="H66" s="106"/>
      <c r="I66" s="106"/>
      <c r="J66" s="106"/>
    </row>
    <row r="67" spans="1:10" ht="42" customHeight="1" x14ac:dyDescent="0.25">
      <c r="A67" s="48" t="s">
        <v>545</v>
      </c>
      <c r="B67" s="49" t="s">
        <v>321</v>
      </c>
      <c r="C67" s="47"/>
      <c r="D67" s="166"/>
      <c r="E67" s="166"/>
      <c r="F67" s="166"/>
      <c r="G67" s="166"/>
      <c r="H67" s="106"/>
      <c r="I67" s="106"/>
      <c r="J67" s="106"/>
    </row>
    <row r="68" spans="1:10" ht="42" customHeight="1" x14ac:dyDescent="0.25">
      <c r="A68" s="48" t="s">
        <v>546</v>
      </c>
      <c r="B68" s="49" t="s">
        <v>321</v>
      </c>
      <c r="C68" s="47"/>
      <c r="D68" s="166"/>
      <c r="E68" s="166"/>
      <c r="F68" s="166">
        <v>26.1</v>
      </c>
      <c r="G68" s="166"/>
      <c r="H68" s="106"/>
      <c r="I68" s="106"/>
      <c r="J68" s="106"/>
    </row>
    <row r="69" spans="1:10" ht="38.25" x14ac:dyDescent="0.25">
      <c r="A69" s="48" t="s">
        <v>449</v>
      </c>
      <c r="B69" s="49" t="s">
        <v>321</v>
      </c>
      <c r="C69" s="47"/>
      <c r="D69" s="166"/>
      <c r="E69" s="166">
        <v>9</v>
      </c>
      <c r="F69" s="166"/>
      <c r="G69" s="166"/>
      <c r="H69" s="106"/>
      <c r="I69" s="106"/>
      <c r="J69" s="106"/>
    </row>
    <row r="70" spans="1:10" ht="58.5" hidden="1" customHeight="1" x14ac:dyDescent="0.25">
      <c r="A70" s="48"/>
      <c r="B70" s="49"/>
      <c r="C70" s="47"/>
      <c r="D70" s="166"/>
      <c r="E70" s="166"/>
      <c r="F70" s="166"/>
      <c r="G70" s="166"/>
      <c r="H70" s="106"/>
      <c r="I70" s="106"/>
      <c r="J70" s="106"/>
    </row>
    <row r="71" spans="1:10" ht="51" x14ac:dyDescent="0.25">
      <c r="A71" s="48" t="s">
        <v>453</v>
      </c>
      <c r="B71" s="49" t="s">
        <v>536</v>
      </c>
      <c r="C71" s="47"/>
      <c r="D71" s="166"/>
      <c r="E71" s="166"/>
      <c r="F71" s="166"/>
      <c r="G71" s="166"/>
      <c r="H71" s="106"/>
      <c r="I71" s="106"/>
      <c r="J71" s="106"/>
    </row>
    <row r="72" spans="1:10" ht="38.25" x14ac:dyDescent="0.25">
      <c r="A72" s="48" t="s">
        <v>454</v>
      </c>
      <c r="B72" s="49" t="s">
        <v>321</v>
      </c>
      <c r="C72" s="47"/>
      <c r="D72" s="166"/>
      <c r="E72" s="166"/>
      <c r="F72" s="166">
        <v>41</v>
      </c>
      <c r="G72" s="166"/>
      <c r="H72" s="106"/>
      <c r="I72" s="106"/>
      <c r="J72" s="106"/>
    </row>
    <row r="73" spans="1:10" ht="51" x14ac:dyDescent="0.25">
      <c r="A73" s="48" t="s">
        <v>455</v>
      </c>
      <c r="B73" s="49" t="s">
        <v>321</v>
      </c>
      <c r="C73" s="47"/>
      <c r="D73" s="166"/>
      <c r="E73" s="166"/>
      <c r="F73" s="166">
        <v>33.1</v>
      </c>
      <c r="G73" s="166"/>
      <c r="H73" s="106"/>
      <c r="I73" s="106"/>
      <c r="J73" s="106"/>
    </row>
    <row r="74" spans="1:10" ht="51" x14ac:dyDescent="0.25">
      <c r="A74" s="48" t="s">
        <v>441</v>
      </c>
      <c r="B74" s="49" t="s">
        <v>321</v>
      </c>
      <c r="C74" s="47"/>
      <c r="D74" s="166">
        <v>13</v>
      </c>
      <c r="E74" s="166"/>
      <c r="F74" s="166"/>
      <c r="G74" s="166"/>
      <c r="H74" s="106"/>
      <c r="I74" s="106"/>
      <c r="J74" s="106"/>
    </row>
    <row r="75" spans="1:10" ht="38.25" x14ac:dyDescent="0.25">
      <c r="A75" s="48" t="s">
        <v>440</v>
      </c>
      <c r="B75" s="49" t="s">
        <v>321</v>
      </c>
      <c r="C75" s="47"/>
      <c r="D75" s="166"/>
      <c r="E75" s="166"/>
      <c r="F75" s="166">
        <v>26.1</v>
      </c>
      <c r="G75" s="166"/>
      <c r="H75" s="106"/>
      <c r="I75" s="106"/>
      <c r="J75" s="106"/>
    </row>
    <row r="76" spans="1:10" ht="38.25" x14ac:dyDescent="0.25">
      <c r="A76" s="48" t="s">
        <v>439</v>
      </c>
      <c r="B76" s="49" t="s">
        <v>321</v>
      </c>
      <c r="C76" s="47"/>
      <c r="D76" s="166"/>
      <c r="E76" s="166">
        <v>53.4</v>
      </c>
      <c r="F76" s="166"/>
      <c r="G76" s="166"/>
      <c r="H76" s="106"/>
      <c r="I76" s="106"/>
      <c r="J76" s="106"/>
    </row>
    <row r="77" spans="1:10" ht="38.25" x14ac:dyDescent="0.25">
      <c r="A77" s="48" t="s">
        <v>547</v>
      </c>
      <c r="B77" s="49" t="s">
        <v>321</v>
      </c>
      <c r="C77" s="47"/>
      <c r="D77" s="166"/>
      <c r="E77" s="166">
        <v>4.7</v>
      </c>
      <c r="F77" s="166"/>
      <c r="G77" s="166"/>
      <c r="H77" s="106"/>
      <c r="I77" s="106"/>
      <c r="J77" s="106"/>
    </row>
    <row r="78" spans="1:10" ht="38.25" x14ac:dyDescent="0.25">
      <c r="A78" s="48" t="s">
        <v>548</v>
      </c>
      <c r="B78" s="49" t="s">
        <v>321</v>
      </c>
      <c r="C78" s="47"/>
      <c r="D78" s="166"/>
      <c r="E78" s="166"/>
      <c r="F78" s="166">
        <v>16</v>
      </c>
      <c r="G78" s="166"/>
      <c r="H78" s="106"/>
      <c r="I78" s="106"/>
      <c r="J78" s="106"/>
    </row>
    <row r="79" spans="1:10" ht="38.25" x14ac:dyDescent="0.25">
      <c r="A79" s="48" t="s">
        <v>549</v>
      </c>
      <c r="B79" s="49" t="s">
        <v>321</v>
      </c>
      <c r="C79" s="47"/>
      <c r="D79" s="166"/>
      <c r="E79" s="166">
        <v>6.9</v>
      </c>
      <c r="F79" s="166"/>
      <c r="G79" s="166"/>
      <c r="H79" s="106"/>
      <c r="I79" s="106"/>
      <c r="J79" s="106"/>
    </row>
    <row r="80" spans="1:10" ht="38.25" x14ac:dyDescent="0.25">
      <c r="A80" s="48" t="s">
        <v>550</v>
      </c>
      <c r="B80" s="49" t="s">
        <v>321</v>
      </c>
      <c r="C80" s="47"/>
      <c r="D80" s="166"/>
      <c r="E80" s="166"/>
      <c r="F80" s="166">
        <v>19.899999999999999</v>
      </c>
      <c r="G80" s="166"/>
      <c r="H80" s="106"/>
      <c r="I80" s="106"/>
      <c r="J80" s="106"/>
    </row>
    <row r="81" spans="1:10" ht="51" x14ac:dyDescent="0.25">
      <c r="A81" s="48" t="s">
        <v>551</v>
      </c>
      <c r="B81" s="49" t="s">
        <v>321</v>
      </c>
      <c r="C81" s="47"/>
      <c r="D81" s="166"/>
      <c r="E81" s="166"/>
      <c r="F81" s="166">
        <v>24.635000000000002</v>
      </c>
      <c r="G81" s="166"/>
      <c r="H81" s="106"/>
      <c r="I81" s="106"/>
      <c r="J81" s="106"/>
    </row>
    <row r="82" spans="1:10" ht="38.25" x14ac:dyDescent="0.25">
      <c r="A82" s="48" t="s">
        <v>552</v>
      </c>
      <c r="B82" s="49" t="s">
        <v>321</v>
      </c>
      <c r="C82" s="47"/>
      <c r="D82" s="166"/>
      <c r="E82" s="166"/>
      <c r="F82" s="166">
        <v>19</v>
      </c>
      <c r="G82" s="166"/>
      <c r="H82" s="106"/>
      <c r="I82" s="106"/>
      <c r="J82" s="106"/>
    </row>
    <row r="83" spans="1:10" ht="51" x14ac:dyDescent="0.25">
      <c r="A83" s="48" t="s">
        <v>438</v>
      </c>
      <c r="B83" s="49" t="s">
        <v>321</v>
      </c>
      <c r="C83" s="47"/>
      <c r="D83" s="166">
        <v>34.9</v>
      </c>
      <c r="E83" s="166"/>
      <c r="F83" s="166"/>
      <c r="G83" s="166"/>
      <c r="H83" s="106"/>
      <c r="I83" s="106"/>
      <c r="J83" s="106"/>
    </row>
    <row r="84" spans="1:10" ht="33" customHeight="1" x14ac:dyDescent="0.25">
      <c r="A84" s="48" t="s">
        <v>437</v>
      </c>
      <c r="B84" s="49" t="s">
        <v>321</v>
      </c>
      <c r="C84" s="47"/>
      <c r="D84" s="166">
        <v>5</v>
      </c>
      <c r="E84" s="166"/>
      <c r="F84" s="166"/>
      <c r="G84" s="166"/>
      <c r="H84" s="106"/>
      <c r="I84" s="106"/>
      <c r="J84" s="106"/>
    </row>
    <row r="85" spans="1:10" ht="33" customHeight="1" x14ac:dyDescent="0.25">
      <c r="A85" s="48" t="s">
        <v>436</v>
      </c>
      <c r="B85" s="49" t="s">
        <v>321</v>
      </c>
      <c r="C85" s="47"/>
      <c r="D85" s="166">
        <v>6.9</v>
      </c>
      <c r="E85" s="166"/>
      <c r="F85" s="166"/>
      <c r="G85" s="166"/>
      <c r="H85" s="106"/>
      <c r="I85" s="106"/>
      <c r="J85" s="106"/>
    </row>
    <row r="86" spans="1:10" ht="33" customHeight="1" x14ac:dyDescent="0.25">
      <c r="A86" s="433" t="s">
        <v>23</v>
      </c>
      <c r="B86" s="433"/>
      <c r="C86" s="433"/>
      <c r="D86" s="433"/>
      <c r="E86" s="433"/>
      <c r="F86" s="433"/>
      <c r="G86" s="433"/>
      <c r="H86" s="106"/>
      <c r="I86" s="106"/>
      <c r="J86" s="106"/>
    </row>
    <row r="87" spans="1:10" ht="33" customHeight="1" x14ac:dyDescent="0.25">
      <c r="A87" s="439" t="s">
        <v>24</v>
      </c>
      <c r="B87" s="381" t="s">
        <v>5</v>
      </c>
      <c r="C87" s="121" t="s">
        <v>26</v>
      </c>
      <c r="D87" s="184" t="s">
        <v>27</v>
      </c>
      <c r="E87" s="383" t="s">
        <v>28</v>
      </c>
      <c r="F87" s="384"/>
      <c r="G87" s="385"/>
      <c r="H87" s="106"/>
      <c r="I87" s="106"/>
      <c r="J87" s="106"/>
    </row>
    <row r="88" spans="1:10" ht="33" customHeight="1" x14ac:dyDescent="0.25">
      <c r="A88" s="440"/>
      <c r="B88" s="382"/>
      <c r="C88" s="121" t="s">
        <v>17</v>
      </c>
      <c r="D88" s="121" t="s">
        <v>119</v>
      </c>
      <c r="E88" s="121" t="s">
        <v>127</v>
      </c>
      <c r="F88" s="187" t="s">
        <v>222</v>
      </c>
      <c r="G88" s="121" t="s">
        <v>403</v>
      </c>
      <c r="H88" s="106"/>
      <c r="I88" s="106"/>
      <c r="J88" s="106"/>
    </row>
    <row r="89" spans="1:10" ht="33" customHeight="1" x14ac:dyDescent="0.25">
      <c r="A89" s="120" t="s">
        <v>29</v>
      </c>
      <c r="B89" s="121" t="s">
        <v>6</v>
      </c>
      <c r="C89" s="46">
        <f>SUM(C38:C60)</f>
        <v>0</v>
      </c>
      <c r="D89" s="46">
        <f>SUM(D38:D60)</f>
        <v>6542495</v>
      </c>
      <c r="E89" s="46">
        <f>SUM(E38:E61)</f>
        <v>8623512</v>
      </c>
      <c r="F89" s="46">
        <f>SUM(F38:F60)</f>
        <v>0</v>
      </c>
      <c r="G89" s="46">
        <f>SUM(G38:G60)</f>
        <v>0</v>
      </c>
      <c r="H89" s="106"/>
      <c r="I89" s="106"/>
      <c r="J89" s="106"/>
    </row>
    <row r="90" spans="1:10" x14ac:dyDescent="0.25">
      <c r="A90" s="167"/>
      <c r="B90" s="168"/>
      <c r="C90" s="54"/>
      <c r="D90" s="54"/>
      <c r="E90" s="54"/>
      <c r="F90" s="54"/>
      <c r="G90" s="54"/>
      <c r="H90" s="106"/>
      <c r="I90" s="106"/>
      <c r="J90" s="106"/>
    </row>
    <row r="91" spans="1:10" ht="25.5" x14ac:dyDescent="0.25">
      <c r="A91" s="183" t="s">
        <v>30</v>
      </c>
      <c r="B91" s="421" t="s">
        <v>31</v>
      </c>
      <c r="C91" s="421"/>
      <c r="D91" s="182"/>
      <c r="E91" s="182"/>
      <c r="F91" s="182"/>
      <c r="G91" s="182"/>
      <c r="H91" s="106"/>
      <c r="I91" s="106"/>
      <c r="J91" s="106"/>
    </row>
    <row r="92" spans="1:10" x14ac:dyDescent="0.25">
      <c r="A92" s="182" t="s">
        <v>35</v>
      </c>
      <c r="B92" s="421"/>
      <c r="C92" s="421"/>
      <c r="D92" s="421"/>
      <c r="E92" s="182"/>
      <c r="F92" s="182"/>
      <c r="G92" s="182"/>
      <c r="H92" s="106"/>
      <c r="I92" s="106"/>
      <c r="J92" s="106"/>
    </row>
    <row r="93" spans="1:10" x14ac:dyDescent="0.25">
      <c r="A93" s="182" t="s">
        <v>37</v>
      </c>
      <c r="B93" s="398" t="s">
        <v>121</v>
      </c>
      <c r="C93" s="421"/>
      <c r="D93" s="421"/>
      <c r="E93" s="421"/>
      <c r="F93" s="421"/>
      <c r="G93" s="421"/>
      <c r="H93" s="106"/>
      <c r="I93" s="106"/>
      <c r="J93" s="106"/>
    </row>
    <row r="94" spans="1:10" x14ac:dyDescent="0.25">
      <c r="A94" s="182" t="s">
        <v>20</v>
      </c>
      <c r="B94" s="174" t="s">
        <v>114</v>
      </c>
      <c r="C94" s="182"/>
      <c r="D94" s="182"/>
      <c r="E94" s="182"/>
      <c r="F94" s="182"/>
      <c r="G94" s="182"/>
      <c r="H94" s="106"/>
      <c r="I94" s="106"/>
      <c r="J94" s="106"/>
    </row>
    <row r="95" spans="1:10" ht="25.5" x14ac:dyDescent="0.25">
      <c r="A95" s="183" t="s">
        <v>36</v>
      </c>
      <c r="B95" s="398" t="s">
        <v>268</v>
      </c>
      <c r="C95" s="398"/>
      <c r="D95" s="398"/>
      <c r="E95" s="398"/>
      <c r="F95" s="398"/>
      <c r="G95" s="398"/>
      <c r="H95" s="106"/>
      <c r="I95" s="106"/>
      <c r="J95" s="106"/>
    </row>
    <row r="96" spans="1:10" x14ac:dyDescent="0.25">
      <c r="A96" s="183"/>
      <c r="B96" s="175"/>
      <c r="C96" s="175"/>
      <c r="D96" s="175"/>
      <c r="E96" s="175"/>
      <c r="F96" s="175"/>
      <c r="G96" s="175"/>
      <c r="H96" s="106"/>
      <c r="I96" s="106"/>
      <c r="J96" s="106"/>
    </row>
    <row r="97" spans="1:10" ht="33" customHeight="1" x14ac:dyDescent="0.25">
      <c r="A97" s="439" t="s">
        <v>95</v>
      </c>
      <c r="B97" s="439" t="s">
        <v>96</v>
      </c>
      <c r="C97" s="121" t="s">
        <v>26</v>
      </c>
      <c r="D97" s="184" t="s">
        <v>97</v>
      </c>
      <c r="E97" s="383" t="s">
        <v>28</v>
      </c>
      <c r="F97" s="384"/>
      <c r="G97" s="385"/>
      <c r="H97" s="106"/>
      <c r="I97" s="106"/>
      <c r="J97" s="106"/>
    </row>
    <row r="98" spans="1:10" s="189" customFormat="1" ht="12.6" customHeight="1" x14ac:dyDescent="0.25">
      <c r="A98" s="440"/>
      <c r="B98" s="440"/>
      <c r="C98" s="121" t="s">
        <v>17</v>
      </c>
      <c r="D98" s="121" t="s">
        <v>119</v>
      </c>
      <c r="E98" s="121" t="s">
        <v>127</v>
      </c>
      <c r="F98" s="187" t="s">
        <v>222</v>
      </c>
      <c r="G98" s="187" t="s">
        <v>403</v>
      </c>
      <c r="H98" s="188"/>
      <c r="I98" s="188"/>
      <c r="J98" s="188"/>
    </row>
    <row r="99" spans="1:10" ht="25.5" x14ac:dyDescent="0.25">
      <c r="A99" s="20" t="s">
        <v>105</v>
      </c>
      <c r="B99" s="190" t="s">
        <v>66</v>
      </c>
      <c r="C99" s="49">
        <v>7</v>
      </c>
      <c r="D99" s="49">
        <v>10</v>
      </c>
      <c r="E99" s="49">
        <v>9</v>
      </c>
      <c r="F99" s="49">
        <v>5</v>
      </c>
      <c r="G99" s="49">
        <v>5</v>
      </c>
      <c r="H99" s="106"/>
      <c r="I99" s="106"/>
      <c r="J99" s="106"/>
    </row>
    <row r="100" spans="1:10" ht="30.6" customHeight="1" x14ac:dyDescent="0.25">
      <c r="A100" s="20" t="s">
        <v>400</v>
      </c>
      <c r="B100" s="190" t="s">
        <v>66</v>
      </c>
      <c r="C100" s="49">
        <v>5</v>
      </c>
      <c r="D100" s="49">
        <v>4</v>
      </c>
      <c r="E100" s="49"/>
      <c r="F100" s="49"/>
      <c r="G100" s="49"/>
      <c r="H100" s="106"/>
      <c r="I100" s="106"/>
      <c r="J100" s="106"/>
    </row>
    <row r="101" spans="1:10" ht="25.5" x14ac:dyDescent="0.25">
      <c r="A101" s="20" t="s">
        <v>106</v>
      </c>
      <c r="B101" s="190" t="s">
        <v>66</v>
      </c>
      <c r="C101" s="49">
        <v>31</v>
      </c>
      <c r="D101" s="49">
        <v>8</v>
      </c>
      <c r="E101" s="49">
        <v>8</v>
      </c>
      <c r="F101" s="49">
        <v>2</v>
      </c>
      <c r="G101" s="49">
        <v>1</v>
      </c>
      <c r="H101" s="106"/>
      <c r="I101" s="106"/>
      <c r="J101" s="106"/>
    </row>
    <row r="102" spans="1:10" ht="30" customHeight="1" x14ac:dyDescent="0.25">
      <c r="A102" s="20" t="s">
        <v>435</v>
      </c>
      <c r="B102" s="190" t="s">
        <v>66</v>
      </c>
      <c r="C102" s="49"/>
      <c r="D102" s="49"/>
      <c r="E102" s="49"/>
      <c r="F102" s="49"/>
      <c r="G102" s="49"/>
      <c r="H102" s="106"/>
      <c r="I102" s="106"/>
      <c r="J102" s="106"/>
    </row>
    <row r="103" spans="1:10" ht="17.45" customHeight="1" x14ac:dyDescent="0.25">
      <c r="A103" s="20" t="s">
        <v>434</v>
      </c>
      <c r="B103" s="190" t="s">
        <v>66</v>
      </c>
      <c r="C103" s="49">
        <v>2</v>
      </c>
      <c r="D103" s="49"/>
      <c r="E103" s="49"/>
      <c r="F103" s="49"/>
      <c r="G103" s="49"/>
      <c r="H103" s="106"/>
      <c r="I103" s="106"/>
      <c r="J103" s="106"/>
    </row>
    <row r="104" spans="1:10" x14ac:dyDescent="0.25">
      <c r="A104" s="191" t="s">
        <v>433</v>
      </c>
      <c r="B104" s="190" t="s">
        <v>66</v>
      </c>
      <c r="C104" s="49">
        <v>13</v>
      </c>
      <c r="D104" s="49">
        <v>2</v>
      </c>
      <c r="E104" s="49"/>
      <c r="F104" s="49"/>
      <c r="G104" s="49"/>
      <c r="H104" s="106"/>
      <c r="I104" s="106"/>
      <c r="J104" s="106"/>
    </row>
    <row r="105" spans="1:10" ht="25.5" x14ac:dyDescent="0.25">
      <c r="A105" s="48" t="s">
        <v>432</v>
      </c>
      <c r="B105" s="49" t="s">
        <v>431</v>
      </c>
      <c r="C105" s="166">
        <v>4261.2</v>
      </c>
      <c r="D105" s="166">
        <v>4152.3</v>
      </c>
      <c r="E105" s="166">
        <v>4165.7</v>
      </c>
      <c r="F105" s="166">
        <v>4165.7</v>
      </c>
      <c r="G105" s="166">
        <v>4165.7</v>
      </c>
      <c r="H105" s="106"/>
      <c r="I105" s="106"/>
      <c r="J105" s="106"/>
    </row>
    <row r="106" spans="1:10" ht="15.6" customHeight="1" x14ac:dyDescent="0.25">
      <c r="A106" s="174"/>
      <c r="B106" s="174"/>
      <c r="C106" s="182"/>
      <c r="D106" s="182"/>
      <c r="E106" s="182"/>
      <c r="F106" s="182"/>
      <c r="G106" s="182"/>
      <c r="H106" s="106"/>
      <c r="I106" s="106"/>
      <c r="J106" s="106"/>
    </row>
    <row r="107" spans="1:10" ht="15.6" customHeight="1" x14ac:dyDescent="0.25">
      <c r="A107" s="433" t="s">
        <v>23</v>
      </c>
      <c r="B107" s="433"/>
      <c r="C107" s="433"/>
      <c r="D107" s="433"/>
      <c r="E107" s="433"/>
      <c r="F107" s="433"/>
      <c r="G107" s="433"/>
      <c r="H107" s="106"/>
      <c r="I107" s="106"/>
      <c r="J107" s="106"/>
    </row>
    <row r="108" spans="1:10" ht="25.5" x14ac:dyDescent="0.25">
      <c r="A108" s="435" t="s">
        <v>24</v>
      </c>
      <c r="B108" s="434" t="s">
        <v>5</v>
      </c>
      <c r="C108" s="121" t="s">
        <v>26</v>
      </c>
      <c r="D108" s="184" t="s">
        <v>27</v>
      </c>
      <c r="E108" s="434" t="s">
        <v>28</v>
      </c>
      <c r="F108" s="434"/>
      <c r="G108" s="434"/>
      <c r="H108" s="106"/>
      <c r="I108" s="106"/>
      <c r="J108" s="106"/>
    </row>
    <row r="109" spans="1:10" x14ac:dyDescent="0.25">
      <c r="A109" s="435"/>
      <c r="B109" s="434"/>
      <c r="C109" s="121" t="s">
        <v>17</v>
      </c>
      <c r="D109" s="121" t="s">
        <v>119</v>
      </c>
      <c r="E109" s="121" t="s">
        <v>127</v>
      </c>
      <c r="F109" s="192" t="s">
        <v>222</v>
      </c>
      <c r="G109" s="121" t="s">
        <v>403</v>
      </c>
      <c r="H109" s="106"/>
      <c r="I109" s="106"/>
      <c r="J109" s="106"/>
    </row>
    <row r="110" spans="1:10" ht="25.5" x14ac:dyDescent="0.25">
      <c r="A110" s="120" t="s">
        <v>29</v>
      </c>
      <c r="B110" s="121" t="s">
        <v>6</v>
      </c>
      <c r="C110" s="46">
        <v>12445737</v>
      </c>
      <c r="D110" s="46">
        <v>6992891</v>
      </c>
      <c r="E110" s="46">
        <v>3141696</v>
      </c>
      <c r="F110" s="46">
        <v>10482024</v>
      </c>
      <c r="G110" s="46">
        <v>16287926</v>
      </c>
      <c r="H110" s="106"/>
      <c r="I110" s="106"/>
      <c r="J110" s="106"/>
    </row>
    <row r="111" spans="1:10" hidden="1" x14ac:dyDescent="0.25">
      <c r="A111" s="107"/>
      <c r="B111" s="107"/>
      <c r="C111" s="107"/>
      <c r="D111" s="107"/>
      <c r="E111" s="107"/>
      <c r="F111" s="449" t="s">
        <v>407</v>
      </c>
      <c r="G111" s="449"/>
      <c r="H111" s="106"/>
      <c r="I111" s="106"/>
      <c r="J111" s="106"/>
    </row>
    <row r="112" spans="1:10" ht="71.25" hidden="1" customHeight="1" x14ac:dyDescent="0.25">
      <c r="A112" s="107"/>
      <c r="B112" s="107"/>
      <c r="C112" s="107"/>
      <c r="D112" s="107"/>
      <c r="E112" s="107"/>
      <c r="F112" s="446" t="s">
        <v>239</v>
      </c>
      <c r="G112" s="446"/>
      <c r="H112" s="106"/>
      <c r="I112" s="106"/>
      <c r="J112" s="106"/>
    </row>
    <row r="113" spans="1:10" ht="61.5" hidden="1" customHeight="1" x14ac:dyDescent="0.25">
      <c r="A113" s="107"/>
      <c r="B113" s="107"/>
      <c r="C113" s="107"/>
      <c r="D113" s="107"/>
      <c r="E113" s="107"/>
      <c r="F113" s="446" t="s">
        <v>409</v>
      </c>
      <c r="G113" s="446"/>
      <c r="H113" s="106"/>
      <c r="I113" s="106"/>
      <c r="J113" s="106"/>
    </row>
    <row r="114" spans="1:10" ht="60" customHeight="1" x14ac:dyDescent="0.25">
      <c r="A114" s="107"/>
      <c r="B114" s="107"/>
      <c r="C114" s="107"/>
      <c r="D114" s="107"/>
      <c r="E114" s="107"/>
      <c r="F114" s="402" t="s">
        <v>463</v>
      </c>
      <c r="G114" s="402"/>
      <c r="H114" s="106"/>
      <c r="I114" s="106"/>
      <c r="J114" s="106"/>
    </row>
    <row r="115" spans="1:10" ht="54" customHeight="1" x14ac:dyDescent="0.25">
      <c r="A115" s="107"/>
      <c r="B115" s="107"/>
      <c r="C115" s="107"/>
      <c r="D115" s="107"/>
      <c r="E115" s="107"/>
      <c r="F115" s="402" t="s">
        <v>594</v>
      </c>
      <c r="G115" s="402"/>
      <c r="H115" s="106"/>
      <c r="I115" s="106"/>
      <c r="J115" s="106"/>
    </row>
    <row r="116" spans="1:10" ht="99" hidden="1" customHeight="1" x14ac:dyDescent="0.25">
      <c r="A116" s="107"/>
      <c r="B116" s="107"/>
      <c r="C116" s="107"/>
      <c r="D116" s="107"/>
      <c r="E116" s="107"/>
      <c r="F116" s="436" t="s">
        <v>340</v>
      </c>
      <c r="G116" s="436"/>
      <c r="H116" s="106"/>
      <c r="I116" s="106"/>
      <c r="J116" s="106"/>
    </row>
    <row r="117" spans="1:10" ht="12.6" customHeight="1" x14ac:dyDescent="0.25">
      <c r="A117" s="437" t="s">
        <v>40</v>
      </c>
      <c r="B117" s="437"/>
      <c r="C117" s="437"/>
      <c r="D117" s="437"/>
      <c r="E117" s="437"/>
      <c r="F117" s="437"/>
      <c r="G117" s="437"/>
      <c r="H117" s="106"/>
      <c r="I117" s="106"/>
      <c r="J117" s="106"/>
    </row>
    <row r="118" spans="1:10" x14ac:dyDescent="0.25">
      <c r="A118" s="183"/>
      <c r="B118" s="437" t="s">
        <v>430</v>
      </c>
      <c r="C118" s="437"/>
      <c r="D118" s="437"/>
      <c r="E118" s="437"/>
      <c r="F118" s="174"/>
      <c r="G118" s="174"/>
      <c r="H118" s="106"/>
      <c r="I118" s="106"/>
      <c r="J118" s="106"/>
    </row>
    <row r="119" spans="1:10" ht="30.6" customHeight="1" x14ac:dyDescent="0.25">
      <c r="A119" s="183"/>
      <c r="B119" s="437" t="s">
        <v>465</v>
      </c>
      <c r="C119" s="437"/>
      <c r="D119" s="437"/>
      <c r="E119" s="437"/>
      <c r="F119" s="174"/>
      <c r="G119" s="174"/>
      <c r="H119" s="106"/>
      <c r="I119" s="106"/>
      <c r="J119" s="106"/>
    </row>
    <row r="120" spans="1:10" x14ac:dyDescent="0.25">
      <c r="A120" s="183"/>
      <c r="B120" s="179"/>
      <c r="C120" s="179"/>
      <c r="D120" s="179"/>
      <c r="E120" s="179"/>
      <c r="F120" s="174"/>
      <c r="G120" s="174"/>
      <c r="H120" s="106"/>
      <c r="I120" s="106"/>
      <c r="J120" s="106"/>
    </row>
    <row r="121" spans="1:10" ht="30" customHeight="1" x14ac:dyDescent="0.25">
      <c r="A121" s="181" t="s">
        <v>41</v>
      </c>
      <c r="B121" s="398" t="s">
        <v>429</v>
      </c>
      <c r="C121" s="398"/>
      <c r="D121" s="398"/>
      <c r="E121" s="398"/>
      <c r="F121" s="398"/>
      <c r="G121" s="398"/>
      <c r="H121" s="106"/>
      <c r="I121" s="106"/>
      <c r="J121" s="106"/>
    </row>
    <row r="122" spans="1:10" ht="17.45" customHeight="1" x14ac:dyDescent="0.25">
      <c r="A122" s="183" t="s">
        <v>42</v>
      </c>
      <c r="B122" s="421" t="s">
        <v>338</v>
      </c>
      <c r="C122" s="421"/>
      <c r="D122" s="421"/>
      <c r="E122" s="174"/>
      <c r="F122" s="174"/>
      <c r="G122" s="174"/>
      <c r="H122" s="106"/>
      <c r="I122" s="106"/>
      <c r="J122" s="106"/>
    </row>
    <row r="123" spans="1:10" ht="126" customHeight="1" x14ac:dyDescent="0.25">
      <c r="A123" s="183" t="s">
        <v>0</v>
      </c>
      <c r="B123" s="400" t="s">
        <v>596</v>
      </c>
      <c r="C123" s="400"/>
      <c r="D123" s="400"/>
      <c r="E123" s="400"/>
      <c r="F123" s="400"/>
      <c r="G123" s="400"/>
      <c r="H123" s="106"/>
      <c r="I123" s="106"/>
      <c r="J123" s="106"/>
    </row>
    <row r="124" spans="1:10" x14ac:dyDescent="0.25">
      <c r="A124" s="182" t="s">
        <v>43</v>
      </c>
      <c r="B124" s="174"/>
      <c r="C124" s="182"/>
      <c r="D124" s="182"/>
      <c r="E124" s="182"/>
      <c r="F124" s="182"/>
      <c r="G124" s="182"/>
      <c r="H124" s="106"/>
      <c r="I124" s="106"/>
      <c r="J124" s="106"/>
    </row>
    <row r="125" spans="1:10" ht="25.5" x14ac:dyDescent="0.25">
      <c r="A125" s="175" t="s">
        <v>1</v>
      </c>
      <c r="B125" s="421" t="s">
        <v>99</v>
      </c>
      <c r="C125" s="421"/>
      <c r="D125" s="421"/>
      <c r="E125" s="421"/>
      <c r="F125" s="421"/>
      <c r="G125" s="421"/>
      <c r="H125" s="106"/>
      <c r="I125" s="106"/>
      <c r="J125" s="106"/>
    </row>
    <row r="126" spans="1:10" x14ac:dyDescent="0.25">
      <c r="A126" s="175" t="s">
        <v>44</v>
      </c>
      <c r="B126" s="398" t="s">
        <v>122</v>
      </c>
      <c r="C126" s="398"/>
      <c r="D126" s="398"/>
      <c r="E126" s="398"/>
      <c r="F126" s="398"/>
      <c r="G126" s="398"/>
      <c r="H126" s="106"/>
      <c r="I126" s="106"/>
      <c r="J126" s="106"/>
    </row>
    <row r="127" spans="1:10" x14ac:dyDescent="0.25">
      <c r="A127" s="175" t="s">
        <v>45</v>
      </c>
      <c r="B127" s="421" t="s">
        <v>54</v>
      </c>
      <c r="C127" s="421"/>
      <c r="D127" s="182"/>
      <c r="E127" s="182"/>
      <c r="F127" s="182"/>
      <c r="G127" s="182"/>
      <c r="H127" s="106"/>
      <c r="I127" s="106"/>
      <c r="J127" s="106"/>
    </row>
    <row r="128" spans="1:10" x14ac:dyDescent="0.25">
      <c r="A128" s="175" t="s">
        <v>55</v>
      </c>
      <c r="B128" s="174" t="s">
        <v>115</v>
      </c>
      <c r="C128" s="182"/>
      <c r="D128" s="182"/>
      <c r="E128" s="182"/>
      <c r="F128" s="182"/>
      <c r="G128" s="182"/>
      <c r="H128" s="106"/>
      <c r="I128" s="106"/>
      <c r="J128" s="106"/>
    </row>
    <row r="129" spans="1:10" x14ac:dyDescent="0.25">
      <c r="A129" s="183" t="s">
        <v>46</v>
      </c>
      <c r="B129" s="398" t="s">
        <v>428</v>
      </c>
      <c r="C129" s="398"/>
      <c r="D129" s="398"/>
      <c r="E129" s="398"/>
      <c r="F129" s="398"/>
      <c r="G129" s="398"/>
      <c r="H129" s="106"/>
      <c r="I129" s="106"/>
      <c r="J129" s="106"/>
    </row>
    <row r="130" spans="1:10" ht="49.5" customHeight="1" x14ac:dyDescent="0.25">
      <c r="A130" s="183" t="s">
        <v>118</v>
      </c>
      <c r="B130" s="398" t="s">
        <v>598</v>
      </c>
      <c r="C130" s="398"/>
      <c r="D130" s="398"/>
      <c r="E130" s="398"/>
      <c r="F130" s="398"/>
      <c r="G130" s="398"/>
      <c r="H130" s="106"/>
      <c r="I130" s="106"/>
      <c r="J130" s="106"/>
    </row>
    <row r="131" spans="1:10" ht="30.6" customHeight="1" x14ac:dyDescent="0.25">
      <c r="A131" s="183" t="s">
        <v>47</v>
      </c>
      <c r="B131" s="398" t="s">
        <v>427</v>
      </c>
      <c r="C131" s="398"/>
      <c r="D131" s="398"/>
      <c r="E131" s="398"/>
      <c r="F131" s="398"/>
      <c r="G131" s="398"/>
      <c r="H131" s="106"/>
      <c r="I131" s="106"/>
      <c r="J131" s="106"/>
    </row>
    <row r="132" spans="1:10" x14ac:dyDescent="0.25">
      <c r="A132" s="431" t="s">
        <v>48</v>
      </c>
      <c r="B132" s="431"/>
      <c r="C132" s="431"/>
      <c r="D132" s="431"/>
      <c r="E132" s="431"/>
      <c r="F132" s="431"/>
      <c r="G132" s="431"/>
      <c r="H132" s="106"/>
      <c r="I132" s="106"/>
      <c r="J132" s="106"/>
    </row>
    <row r="133" spans="1:10" ht="30.6" customHeight="1" x14ac:dyDescent="0.25">
      <c r="A133" s="381" t="s">
        <v>49</v>
      </c>
      <c r="B133" s="381" t="s">
        <v>11</v>
      </c>
      <c r="C133" s="121" t="s">
        <v>50</v>
      </c>
      <c r="D133" s="121" t="s">
        <v>15</v>
      </c>
      <c r="E133" s="383" t="s">
        <v>51</v>
      </c>
      <c r="F133" s="384"/>
      <c r="G133" s="385"/>
      <c r="H133" s="106"/>
      <c r="I133" s="106"/>
      <c r="J133" s="106"/>
    </row>
    <row r="134" spans="1:10" ht="30.6" customHeight="1" x14ac:dyDescent="0.25">
      <c r="A134" s="382"/>
      <c r="B134" s="382"/>
      <c r="C134" s="121" t="s">
        <v>16</v>
      </c>
      <c r="D134" s="121" t="s">
        <v>120</v>
      </c>
      <c r="E134" s="121" t="s">
        <v>133</v>
      </c>
      <c r="F134" s="121" t="s">
        <v>226</v>
      </c>
      <c r="G134" s="121" t="s">
        <v>404</v>
      </c>
      <c r="H134" s="106"/>
      <c r="I134" s="106"/>
      <c r="J134" s="106"/>
    </row>
    <row r="135" spans="1:10" ht="30.6" customHeight="1" x14ac:dyDescent="0.25">
      <c r="A135" s="48" t="s">
        <v>7</v>
      </c>
      <c r="B135" s="49" t="s">
        <v>52</v>
      </c>
      <c r="C135" s="47">
        <v>400000</v>
      </c>
      <c r="D135" s="47">
        <v>6542495</v>
      </c>
      <c r="E135" s="47">
        <f>E199</f>
        <v>8623512</v>
      </c>
      <c r="F135" s="47"/>
      <c r="G135" s="47"/>
      <c r="H135" s="106"/>
      <c r="I135" s="106"/>
      <c r="J135" s="106"/>
    </row>
    <row r="136" spans="1:10" ht="30.6" customHeight="1" x14ac:dyDescent="0.25">
      <c r="A136" s="185" t="s">
        <v>8</v>
      </c>
      <c r="B136" s="49" t="s">
        <v>52</v>
      </c>
      <c r="C136" s="47">
        <v>12445737</v>
      </c>
      <c r="D136" s="47">
        <v>6992891</v>
      </c>
      <c r="E136" s="47">
        <v>3141696</v>
      </c>
      <c r="F136" s="47">
        <v>10482024</v>
      </c>
      <c r="G136" s="47">
        <v>16287926</v>
      </c>
      <c r="H136" s="106"/>
      <c r="I136" s="106"/>
      <c r="J136" s="106"/>
    </row>
    <row r="137" spans="1:10" ht="30.6" customHeight="1" x14ac:dyDescent="0.25">
      <c r="A137" s="120" t="s">
        <v>53</v>
      </c>
      <c r="B137" s="121" t="s">
        <v>52</v>
      </c>
      <c r="C137" s="46">
        <v>12845737</v>
      </c>
      <c r="D137" s="46">
        <f>D135+D136</f>
        <v>13535386</v>
      </c>
      <c r="E137" s="46">
        <f>E135+E136</f>
        <v>11765208</v>
      </c>
      <c r="F137" s="46">
        <f t="shared" ref="F137:G137" si="0">F135+F136</f>
        <v>10482024</v>
      </c>
      <c r="G137" s="46">
        <f t="shared" si="0"/>
        <v>16287926</v>
      </c>
      <c r="H137" s="106"/>
      <c r="I137" s="106"/>
      <c r="J137" s="106"/>
    </row>
    <row r="138" spans="1:10" x14ac:dyDescent="0.25">
      <c r="A138" s="167"/>
      <c r="B138" s="168"/>
      <c r="C138" s="54"/>
      <c r="D138" s="54"/>
      <c r="E138" s="54"/>
      <c r="F138" s="54"/>
      <c r="G138" s="54"/>
      <c r="H138" s="106"/>
      <c r="I138" s="106"/>
      <c r="J138" s="106"/>
    </row>
    <row r="139" spans="1:10" ht="25.5" x14ac:dyDescent="0.25">
      <c r="A139" s="167" t="s">
        <v>57</v>
      </c>
      <c r="B139" s="432" t="s">
        <v>70</v>
      </c>
      <c r="C139" s="432"/>
      <c r="D139" s="432"/>
      <c r="E139" s="432"/>
      <c r="F139" s="432"/>
      <c r="G139" s="432"/>
      <c r="H139" s="106"/>
      <c r="I139" s="106"/>
      <c r="J139" s="106"/>
    </row>
    <row r="140" spans="1:10" x14ac:dyDescent="0.25">
      <c r="A140" s="167" t="s">
        <v>58</v>
      </c>
      <c r="B140" s="421"/>
      <c r="C140" s="421"/>
      <c r="D140" s="421"/>
      <c r="E140" s="54"/>
      <c r="F140" s="54"/>
      <c r="G140" s="54"/>
      <c r="H140" s="106"/>
      <c r="I140" s="106"/>
      <c r="J140" s="106"/>
    </row>
    <row r="141" spans="1:10" x14ac:dyDescent="0.25">
      <c r="A141" s="167" t="s">
        <v>44</v>
      </c>
      <c r="B141" s="398" t="s">
        <v>122</v>
      </c>
      <c r="C141" s="398"/>
      <c r="D141" s="398"/>
      <c r="E141" s="398"/>
      <c r="F141" s="398"/>
      <c r="G141" s="398"/>
      <c r="H141" s="106"/>
      <c r="I141" s="106"/>
      <c r="J141" s="106"/>
    </row>
    <row r="142" spans="1:10" x14ac:dyDescent="0.25">
      <c r="A142" s="167" t="s">
        <v>55</v>
      </c>
      <c r="B142" s="174" t="s">
        <v>115</v>
      </c>
      <c r="C142" s="54"/>
      <c r="D142" s="54"/>
      <c r="E142" s="54"/>
      <c r="F142" s="54"/>
      <c r="G142" s="54"/>
      <c r="H142" s="106"/>
      <c r="I142" s="106"/>
      <c r="J142" s="106"/>
    </row>
    <row r="143" spans="1:10" ht="25.5" x14ac:dyDescent="0.25">
      <c r="A143" s="183" t="s">
        <v>59</v>
      </c>
      <c r="B143" s="398" t="s">
        <v>269</v>
      </c>
      <c r="C143" s="398"/>
      <c r="D143" s="398"/>
      <c r="E143" s="398"/>
      <c r="F143" s="398"/>
      <c r="G143" s="398"/>
      <c r="H143" s="106"/>
      <c r="I143" s="106"/>
      <c r="J143" s="106"/>
    </row>
    <row r="144" spans="1:10" x14ac:dyDescent="0.25">
      <c r="A144" s="438" t="s">
        <v>12</v>
      </c>
      <c r="B144" s="438"/>
      <c r="C144" s="438"/>
      <c r="D144" s="438"/>
      <c r="E144" s="438"/>
      <c r="F144" s="438"/>
      <c r="G144" s="438"/>
      <c r="H144" s="106"/>
      <c r="I144" s="106"/>
      <c r="J144" s="106"/>
    </row>
    <row r="145" spans="1:10" ht="30.6" customHeight="1" x14ac:dyDescent="0.25">
      <c r="A145" s="381" t="s">
        <v>12</v>
      </c>
      <c r="B145" s="381" t="s">
        <v>11</v>
      </c>
      <c r="C145" s="121" t="s">
        <v>50</v>
      </c>
      <c r="D145" s="121" t="s">
        <v>15</v>
      </c>
      <c r="E145" s="383" t="s">
        <v>51</v>
      </c>
      <c r="F145" s="384"/>
      <c r="G145" s="385"/>
      <c r="H145" s="106"/>
      <c r="I145" s="106"/>
      <c r="J145" s="106"/>
    </row>
    <row r="146" spans="1:10" ht="30.6" customHeight="1" x14ac:dyDescent="0.25">
      <c r="A146" s="382"/>
      <c r="B146" s="382"/>
      <c r="C146" s="121" t="s">
        <v>16</v>
      </c>
      <c r="D146" s="121" t="s">
        <v>120</v>
      </c>
      <c r="E146" s="121" t="s">
        <v>133</v>
      </c>
      <c r="F146" s="121" t="s">
        <v>226</v>
      </c>
      <c r="G146" s="121" t="s">
        <v>404</v>
      </c>
      <c r="H146" s="106"/>
      <c r="I146" s="106"/>
      <c r="J146" s="106"/>
    </row>
    <row r="147" spans="1:10" ht="51" x14ac:dyDescent="0.25">
      <c r="A147" s="48" t="s">
        <v>367</v>
      </c>
      <c r="B147" s="49" t="s">
        <v>52</v>
      </c>
      <c r="C147" s="121"/>
      <c r="D147" s="47">
        <v>1981000</v>
      </c>
      <c r="E147" s="47"/>
      <c r="F147" s="121"/>
      <c r="G147" s="121"/>
      <c r="H147" s="106"/>
      <c r="I147" s="106"/>
      <c r="J147" s="106"/>
    </row>
    <row r="148" spans="1:10" ht="38.25" x14ac:dyDescent="0.25">
      <c r="A148" s="48" t="s">
        <v>426</v>
      </c>
      <c r="B148" s="49" t="s">
        <v>52</v>
      </c>
      <c r="C148" s="47"/>
      <c r="D148" s="47">
        <v>1000000</v>
      </c>
      <c r="E148" s="47"/>
      <c r="F148" s="47"/>
      <c r="G148" s="47"/>
      <c r="H148" s="106"/>
      <c r="I148" s="106"/>
      <c r="J148" s="106"/>
    </row>
    <row r="149" spans="1:10" ht="38.25" x14ac:dyDescent="0.25">
      <c r="A149" s="48" t="s">
        <v>425</v>
      </c>
      <c r="B149" s="49" t="s">
        <v>52</v>
      </c>
      <c r="C149" s="47"/>
      <c r="D149" s="47">
        <v>861154</v>
      </c>
      <c r="E149" s="47">
        <v>1827071</v>
      </c>
      <c r="F149" s="47"/>
      <c r="G149" s="47"/>
      <c r="H149" s="106"/>
      <c r="I149" s="106"/>
      <c r="J149" s="106"/>
    </row>
    <row r="150" spans="1:10" ht="51" x14ac:dyDescent="0.25">
      <c r="A150" s="48" t="s">
        <v>456</v>
      </c>
      <c r="B150" s="49" t="s">
        <v>52</v>
      </c>
      <c r="C150" s="47"/>
      <c r="D150" s="47"/>
      <c r="E150" s="47">
        <v>1400690</v>
      </c>
      <c r="F150" s="47"/>
      <c r="G150" s="47"/>
      <c r="H150" s="106"/>
      <c r="I150" s="106"/>
      <c r="J150" s="106"/>
    </row>
    <row r="151" spans="1:10" ht="51" x14ac:dyDescent="0.25">
      <c r="A151" s="48" t="s">
        <v>554</v>
      </c>
      <c r="B151" s="49" t="s">
        <v>52</v>
      </c>
      <c r="C151" s="47"/>
      <c r="D151" s="47"/>
      <c r="E151" s="47">
        <v>248232</v>
      </c>
      <c r="F151" s="47"/>
      <c r="G151" s="47"/>
      <c r="H151" s="106"/>
      <c r="I151" s="106"/>
      <c r="J151" s="106"/>
    </row>
    <row r="152" spans="1:10" ht="51" x14ac:dyDescent="0.25">
      <c r="A152" s="48" t="s">
        <v>423</v>
      </c>
      <c r="B152" s="49" t="s">
        <v>52</v>
      </c>
      <c r="C152" s="47"/>
      <c r="D152" s="47"/>
      <c r="E152" s="47">
        <v>345215</v>
      </c>
      <c r="F152" s="47"/>
      <c r="G152" s="47"/>
      <c r="H152" s="106"/>
      <c r="I152" s="106"/>
      <c r="J152" s="106"/>
    </row>
    <row r="153" spans="1:10" ht="51" x14ac:dyDescent="0.25">
      <c r="A153" s="48" t="s">
        <v>457</v>
      </c>
      <c r="B153" s="49" t="s">
        <v>52</v>
      </c>
      <c r="C153" s="47"/>
      <c r="D153" s="47"/>
      <c r="E153" s="47">
        <v>452521</v>
      </c>
      <c r="F153" s="47"/>
      <c r="G153" s="47"/>
      <c r="H153" s="106"/>
      <c r="I153" s="106"/>
      <c r="J153" s="106"/>
    </row>
    <row r="154" spans="1:10" hidden="1" x14ac:dyDescent="0.25">
      <c r="A154" s="48"/>
      <c r="B154" s="49"/>
      <c r="C154" s="47"/>
      <c r="D154" s="47"/>
      <c r="E154" s="47"/>
      <c r="F154" s="47"/>
      <c r="G154" s="47"/>
      <c r="H154" s="106"/>
      <c r="I154" s="106"/>
      <c r="J154" s="106"/>
    </row>
    <row r="155" spans="1:10" ht="51" x14ac:dyDescent="0.25">
      <c r="A155" s="48" t="s">
        <v>450</v>
      </c>
      <c r="B155" s="49" t="s">
        <v>52</v>
      </c>
      <c r="C155" s="47"/>
      <c r="D155" s="47"/>
      <c r="E155" s="47">
        <v>160000</v>
      </c>
      <c r="F155" s="47"/>
      <c r="G155" s="47"/>
      <c r="H155" s="106"/>
      <c r="I155" s="106"/>
      <c r="J155" s="106"/>
    </row>
    <row r="156" spans="1:10" ht="51" x14ac:dyDescent="0.25">
      <c r="A156" s="48" t="s">
        <v>451</v>
      </c>
      <c r="B156" s="49" t="s">
        <v>52</v>
      </c>
      <c r="C156" s="47"/>
      <c r="D156" s="47"/>
      <c r="E156" s="47">
        <v>2400000</v>
      </c>
      <c r="F156" s="47"/>
      <c r="G156" s="47"/>
      <c r="H156" s="106"/>
      <c r="I156" s="106"/>
      <c r="J156" s="106"/>
    </row>
    <row r="157" spans="1:10" ht="51" x14ac:dyDescent="0.25">
      <c r="A157" s="48" t="s">
        <v>452</v>
      </c>
      <c r="B157" s="49" t="s">
        <v>52</v>
      </c>
      <c r="C157" s="47"/>
      <c r="D157" s="47"/>
      <c r="E157" s="47">
        <v>55147</v>
      </c>
      <c r="F157" s="47"/>
      <c r="G157" s="47"/>
      <c r="H157" s="106"/>
      <c r="I157" s="106"/>
      <c r="J157" s="106"/>
    </row>
    <row r="158" spans="1:10" ht="51" x14ac:dyDescent="0.25">
      <c r="A158" s="48" t="s">
        <v>424</v>
      </c>
      <c r="B158" s="49" t="s">
        <v>52</v>
      </c>
      <c r="C158" s="47"/>
      <c r="D158" s="47">
        <v>467992</v>
      </c>
      <c r="E158" s="47"/>
      <c r="F158" s="47"/>
      <c r="G158" s="47"/>
      <c r="H158" s="106"/>
      <c r="I158" s="106"/>
      <c r="J158" s="106"/>
    </row>
    <row r="159" spans="1:10" ht="51" x14ac:dyDescent="0.25">
      <c r="A159" s="48" t="s">
        <v>423</v>
      </c>
      <c r="B159" s="49" t="s">
        <v>52</v>
      </c>
      <c r="C159" s="47"/>
      <c r="D159" s="47">
        <v>785349</v>
      </c>
      <c r="E159" s="47"/>
      <c r="F159" s="47"/>
      <c r="G159" s="47"/>
      <c r="H159" s="106"/>
      <c r="I159" s="106"/>
      <c r="J159" s="106"/>
    </row>
    <row r="160" spans="1:10" ht="38.25" x14ac:dyDescent="0.25">
      <c r="A160" s="48" t="s">
        <v>422</v>
      </c>
      <c r="B160" s="49" t="s">
        <v>52</v>
      </c>
      <c r="C160" s="47"/>
      <c r="D160" s="47">
        <v>608881</v>
      </c>
      <c r="E160" s="47"/>
      <c r="F160" s="47"/>
      <c r="G160" s="47"/>
      <c r="H160" s="106"/>
      <c r="I160" s="106"/>
      <c r="J160" s="106"/>
    </row>
    <row r="161" spans="1:10" ht="51" x14ac:dyDescent="0.25">
      <c r="A161" s="48" t="s">
        <v>555</v>
      </c>
      <c r="B161" s="49" t="s">
        <v>52</v>
      </c>
      <c r="C161" s="47"/>
      <c r="D161" s="47"/>
      <c r="E161" s="47">
        <v>144155</v>
      </c>
      <c r="F161" s="47"/>
      <c r="G161" s="47"/>
      <c r="H161" s="106"/>
      <c r="I161" s="106"/>
      <c r="J161" s="106"/>
    </row>
    <row r="162" spans="1:10" ht="51" x14ac:dyDescent="0.25">
      <c r="A162" s="48" t="s">
        <v>556</v>
      </c>
      <c r="B162" s="49" t="s">
        <v>52</v>
      </c>
      <c r="C162" s="47"/>
      <c r="D162" s="47"/>
      <c r="E162" s="47">
        <v>250000</v>
      </c>
      <c r="F162" s="47"/>
      <c r="G162" s="47"/>
      <c r="H162" s="106"/>
      <c r="I162" s="106"/>
      <c r="J162" s="106"/>
    </row>
    <row r="163" spans="1:10" ht="51" x14ac:dyDescent="0.25">
      <c r="A163" s="48" t="s">
        <v>557</v>
      </c>
      <c r="B163" s="49" t="s">
        <v>52</v>
      </c>
      <c r="C163" s="47"/>
      <c r="D163" s="47"/>
      <c r="E163" s="47">
        <v>209674</v>
      </c>
      <c r="F163" s="47"/>
      <c r="G163" s="47"/>
      <c r="H163" s="106"/>
      <c r="I163" s="106"/>
      <c r="J163" s="106"/>
    </row>
    <row r="164" spans="1:10" ht="51" x14ac:dyDescent="0.25">
      <c r="A164" s="48" t="s">
        <v>558</v>
      </c>
      <c r="B164" s="49" t="s">
        <v>52</v>
      </c>
      <c r="C164" s="47"/>
      <c r="D164" s="47"/>
      <c r="E164" s="47">
        <v>400000</v>
      </c>
      <c r="F164" s="47"/>
      <c r="G164" s="47"/>
      <c r="H164" s="106"/>
      <c r="I164" s="106"/>
      <c r="J164" s="106"/>
    </row>
    <row r="165" spans="1:10" ht="38.25" x14ac:dyDescent="0.25">
      <c r="A165" s="48" t="s">
        <v>559</v>
      </c>
      <c r="B165" s="49" t="s">
        <v>52</v>
      </c>
      <c r="C165" s="47"/>
      <c r="D165" s="47"/>
      <c r="E165" s="47">
        <v>100000</v>
      </c>
      <c r="F165" s="47"/>
      <c r="G165" s="47"/>
      <c r="H165" s="106"/>
      <c r="I165" s="106"/>
      <c r="J165" s="106"/>
    </row>
    <row r="166" spans="1:10" ht="38.25" x14ac:dyDescent="0.25">
      <c r="A166" s="48" t="s">
        <v>560</v>
      </c>
      <c r="B166" s="49" t="s">
        <v>52</v>
      </c>
      <c r="C166" s="47"/>
      <c r="D166" s="47"/>
      <c r="E166" s="47">
        <v>530807</v>
      </c>
      <c r="F166" s="47"/>
      <c r="G166" s="47"/>
      <c r="H166" s="106"/>
      <c r="I166" s="106"/>
      <c r="J166" s="106"/>
    </row>
    <row r="167" spans="1:10" ht="38.25" x14ac:dyDescent="0.25">
      <c r="A167" s="48" t="s">
        <v>421</v>
      </c>
      <c r="B167" s="49" t="s">
        <v>52</v>
      </c>
      <c r="C167" s="47"/>
      <c r="D167" s="47">
        <v>706526</v>
      </c>
      <c r="E167" s="47"/>
      <c r="F167" s="47"/>
      <c r="G167" s="47"/>
      <c r="H167" s="106"/>
      <c r="I167" s="106"/>
      <c r="J167" s="106"/>
    </row>
    <row r="168" spans="1:10" ht="38.25" x14ac:dyDescent="0.25">
      <c r="A168" s="48" t="s">
        <v>420</v>
      </c>
      <c r="B168" s="49" t="s">
        <v>52</v>
      </c>
      <c r="C168" s="47"/>
      <c r="D168" s="47">
        <v>62264</v>
      </c>
      <c r="E168" s="47"/>
      <c r="F168" s="47"/>
      <c r="G168" s="47"/>
      <c r="H168" s="106"/>
      <c r="I168" s="106"/>
      <c r="J168" s="106"/>
    </row>
    <row r="169" spans="1:10" ht="38.25" x14ac:dyDescent="0.25">
      <c r="A169" s="48" t="s">
        <v>419</v>
      </c>
      <c r="B169" s="49" t="s">
        <v>52</v>
      </c>
      <c r="C169" s="47"/>
      <c r="D169" s="47">
        <v>69329</v>
      </c>
      <c r="E169" s="47"/>
      <c r="F169" s="47"/>
      <c r="G169" s="47"/>
      <c r="H169" s="106"/>
      <c r="I169" s="106"/>
      <c r="J169" s="106"/>
    </row>
    <row r="170" spans="1:10" ht="38.25" x14ac:dyDescent="0.25">
      <c r="A170" s="48" t="s">
        <v>561</v>
      </c>
      <c r="B170" s="49" t="s">
        <v>52</v>
      </c>
      <c r="C170" s="47"/>
      <c r="D170" s="47"/>
      <c r="E170" s="47">
        <v>100000</v>
      </c>
      <c r="F170" s="47"/>
      <c r="G170" s="47"/>
      <c r="H170" s="106"/>
      <c r="I170" s="106"/>
      <c r="J170" s="106"/>
    </row>
    <row r="171" spans="1:10" ht="12" customHeight="1" x14ac:dyDescent="0.25">
      <c r="A171" s="193" t="s">
        <v>308</v>
      </c>
      <c r="B171" s="49"/>
      <c r="C171" s="186">
        <f>SUM(C172:C194)</f>
        <v>0</v>
      </c>
      <c r="D171" s="186">
        <f t="shared" ref="D171:G171" si="1">SUM(D172:D194)</f>
        <v>506.09999999999997</v>
      </c>
      <c r="E171" s="186">
        <f t="shared" si="1"/>
        <v>111.50000000000001</v>
      </c>
      <c r="F171" s="186">
        <f t="shared" si="1"/>
        <v>205.83499999999998</v>
      </c>
      <c r="G171" s="186">
        <f t="shared" si="1"/>
        <v>0</v>
      </c>
      <c r="H171" s="106"/>
      <c r="I171" s="106"/>
      <c r="J171" s="106"/>
    </row>
    <row r="172" spans="1:10" ht="51" x14ac:dyDescent="0.25">
      <c r="A172" s="48" t="s">
        <v>367</v>
      </c>
      <c r="B172" s="49" t="s">
        <v>308</v>
      </c>
      <c r="C172" s="121"/>
      <c r="D172" s="166">
        <v>30</v>
      </c>
      <c r="E172" s="166"/>
      <c r="F172" s="186"/>
      <c r="G172" s="121"/>
      <c r="H172" s="106"/>
      <c r="I172" s="106"/>
      <c r="J172" s="106"/>
    </row>
    <row r="173" spans="1:10" ht="38.25" x14ac:dyDescent="0.25">
      <c r="A173" s="48" t="s">
        <v>426</v>
      </c>
      <c r="B173" s="49" t="s">
        <v>308</v>
      </c>
      <c r="C173" s="47"/>
      <c r="D173" s="166">
        <v>18.3</v>
      </c>
      <c r="E173" s="166"/>
      <c r="F173" s="166"/>
      <c r="G173" s="47"/>
      <c r="H173" s="106"/>
      <c r="I173" s="106"/>
      <c r="J173" s="106"/>
    </row>
    <row r="174" spans="1:10" ht="38.25" x14ac:dyDescent="0.25">
      <c r="A174" s="48" t="s">
        <v>425</v>
      </c>
      <c r="B174" s="49" t="s">
        <v>308</v>
      </c>
      <c r="C174" s="47"/>
      <c r="D174" s="166"/>
      <c r="E174" s="166">
        <v>19.600000000000001</v>
      </c>
      <c r="F174" s="166"/>
      <c r="G174" s="47"/>
      <c r="H174" s="106"/>
      <c r="I174" s="106"/>
      <c r="J174" s="106"/>
    </row>
    <row r="175" spans="1:10" ht="51" x14ac:dyDescent="0.25">
      <c r="A175" s="48" t="s">
        <v>456</v>
      </c>
      <c r="B175" s="49" t="s">
        <v>308</v>
      </c>
      <c r="C175" s="47"/>
      <c r="D175" s="166"/>
      <c r="E175" s="166">
        <v>17.899999999999999</v>
      </c>
      <c r="F175" s="166"/>
      <c r="G175" s="47"/>
      <c r="H175" s="106"/>
      <c r="I175" s="106"/>
      <c r="J175" s="106"/>
    </row>
    <row r="176" spans="1:10" ht="51" x14ac:dyDescent="0.25">
      <c r="A176" s="48" t="s">
        <v>554</v>
      </c>
      <c r="B176" s="49" t="s">
        <v>308</v>
      </c>
      <c r="C176" s="47"/>
      <c r="D176" s="166"/>
      <c r="E176" s="166"/>
      <c r="F176" s="166"/>
      <c r="G176" s="47"/>
      <c r="H176" s="106"/>
      <c r="I176" s="106"/>
      <c r="J176" s="106"/>
    </row>
    <row r="177" spans="1:10" ht="51" x14ac:dyDescent="0.25">
      <c r="A177" s="48" t="s">
        <v>423</v>
      </c>
      <c r="B177" s="49" t="s">
        <v>308</v>
      </c>
      <c r="C177" s="47"/>
      <c r="D177" s="166"/>
      <c r="E177" s="166"/>
      <c r="F177" s="166">
        <v>26.1</v>
      </c>
      <c r="G177" s="47"/>
      <c r="H177" s="106"/>
      <c r="I177" s="106"/>
      <c r="J177" s="106"/>
    </row>
    <row r="178" spans="1:10" ht="51" x14ac:dyDescent="0.25">
      <c r="A178" s="48" t="s">
        <v>457</v>
      </c>
      <c r="B178" s="49" t="s">
        <v>308</v>
      </c>
      <c r="C178" s="47"/>
      <c r="D178" s="166"/>
      <c r="E178" s="166">
        <v>9</v>
      </c>
      <c r="F178" s="166"/>
      <c r="G178" s="47"/>
      <c r="H178" s="106"/>
      <c r="I178" s="106"/>
      <c r="J178" s="106"/>
    </row>
    <row r="179" spans="1:10" hidden="1" x14ac:dyDescent="0.25">
      <c r="A179" s="48"/>
      <c r="B179" s="49"/>
      <c r="C179" s="47"/>
      <c r="D179" s="166"/>
      <c r="E179" s="166"/>
      <c r="F179" s="166"/>
      <c r="G179" s="47"/>
      <c r="H179" s="106"/>
      <c r="I179" s="106"/>
      <c r="J179" s="106"/>
    </row>
    <row r="180" spans="1:10" ht="51" x14ac:dyDescent="0.25">
      <c r="A180" s="48" t="s">
        <v>450</v>
      </c>
      <c r="B180" s="49" t="s">
        <v>537</v>
      </c>
      <c r="C180" s="47"/>
      <c r="D180" s="166">
        <v>398</v>
      </c>
      <c r="E180" s="166"/>
      <c r="F180" s="166"/>
      <c r="G180" s="47"/>
      <c r="H180" s="106"/>
      <c r="I180" s="106"/>
      <c r="J180" s="106"/>
    </row>
    <row r="181" spans="1:10" ht="51" x14ac:dyDescent="0.25">
      <c r="A181" s="48" t="s">
        <v>451</v>
      </c>
      <c r="B181" s="49" t="s">
        <v>308</v>
      </c>
      <c r="C181" s="47"/>
      <c r="D181" s="166"/>
      <c r="E181" s="166"/>
      <c r="F181" s="166">
        <v>41</v>
      </c>
      <c r="G181" s="47"/>
      <c r="H181" s="106"/>
      <c r="I181" s="106"/>
      <c r="J181" s="106"/>
    </row>
    <row r="182" spans="1:10" ht="51" x14ac:dyDescent="0.25">
      <c r="A182" s="48" t="s">
        <v>452</v>
      </c>
      <c r="B182" s="49" t="s">
        <v>308</v>
      </c>
      <c r="C182" s="47"/>
      <c r="D182" s="166"/>
      <c r="E182" s="166"/>
      <c r="F182" s="166">
        <v>33.1</v>
      </c>
      <c r="G182" s="47"/>
      <c r="H182" s="106"/>
      <c r="I182" s="106"/>
      <c r="J182" s="106"/>
    </row>
    <row r="183" spans="1:10" ht="51" x14ac:dyDescent="0.25">
      <c r="A183" s="48" t="s">
        <v>424</v>
      </c>
      <c r="B183" s="49" t="s">
        <v>308</v>
      </c>
      <c r="C183" s="47"/>
      <c r="D183" s="166">
        <v>13</v>
      </c>
      <c r="E183" s="166"/>
      <c r="F183" s="166"/>
      <c r="G183" s="47"/>
      <c r="H183" s="106"/>
      <c r="I183" s="106"/>
      <c r="J183" s="106"/>
    </row>
    <row r="184" spans="1:10" ht="51" x14ac:dyDescent="0.25">
      <c r="A184" s="48" t="s">
        <v>423</v>
      </c>
      <c r="B184" s="49" t="s">
        <v>308</v>
      </c>
      <c r="C184" s="47"/>
      <c r="D184" s="166"/>
      <c r="E184" s="166"/>
      <c r="F184" s="166">
        <v>26.1</v>
      </c>
      <c r="G184" s="47"/>
      <c r="H184" s="106"/>
      <c r="I184" s="106"/>
      <c r="J184" s="106"/>
    </row>
    <row r="185" spans="1:10" ht="38.25" x14ac:dyDescent="0.25">
      <c r="A185" s="48" t="s">
        <v>422</v>
      </c>
      <c r="B185" s="49" t="s">
        <v>308</v>
      </c>
      <c r="C185" s="47"/>
      <c r="D185" s="166"/>
      <c r="E185" s="166">
        <v>53.4</v>
      </c>
      <c r="F185" s="166"/>
      <c r="G185" s="47"/>
      <c r="H185" s="106"/>
      <c r="I185" s="106"/>
      <c r="J185" s="106"/>
    </row>
    <row r="186" spans="1:10" ht="51" x14ac:dyDescent="0.25">
      <c r="A186" s="48" t="s">
        <v>555</v>
      </c>
      <c r="B186" s="49" t="s">
        <v>308</v>
      </c>
      <c r="C186" s="47"/>
      <c r="D186" s="166"/>
      <c r="E186" s="166">
        <v>4.7</v>
      </c>
      <c r="F186" s="166"/>
      <c r="G186" s="47"/>
      <c r="H186" s="106"/>
      <c r="I186" s="106"/>
      <c r="J186" s="106"/>
    </row>
    <row r="187" spans="1:10" ht="51" x14ac:dyDescent="0.25">
      <c r="A187" s="48" t="s">
        <v>556</v>
      </c>
      <c r="B187" s="49" t="s">
        <v>308</v>
      </c>
      <c r="C187" s="47"/>
      <c r="D187" s="166"/>
      <c r="E187" s="166"/>
      <c r="F187" s="166">
        <v>16</v>
      </c>
      <c r="G187" s="47"/>
      <c r="H187" s="106"/>
      <c r="I187" s="106"/>
      <c r="J187" s="106"/>
    </row>
    <row r="188" spans="1:10" ht="51" x14ac:dyDescent="0.25">
      <c r="A188" s="48" t="s">
        <v>557</v>
      </c>
      <c r="B188" s="49" t="s">
        <v>308</v>
      </c>
      <c r="C188" s="47"/>
      <c r="D188" s="166"/>
      <c r="E188" s="166">
        <v>6.9</v>
      </c>
      <c r="F188" s="166"/>
      <c r="G188" s="47"/>
      <c r="H188" s="106"/>
      <c r="I188" s="106"/>
      <c r="J188" s="106"/>
    </row>
    <row r="189" spans="1:10" ht="51" x14ac:dyDescent="0.25">
      <c r="A189" s="48" t="s">
        <v>558</v>
      </c>
      <c r="B189" s="49" t="s">
        <v>308</v>
      </c>
      <c r="C189" s="47"/>
      <c r="D189" s="166"/>
      <c r="E189" s="166"/>
      <c r="F189" s="166">
        <v>19.899999999999999</v>
      </c>
      <c r="G189" s="47"/>
      <c r="H189" s="106"/>
      <c r="I189" s="106"/>
      <c r="J189" s="106"/>
    </row>
    <row r="190" spans="1:10" ht="38.25" x14ac:dyDescent="0.25">
      <c r="A190" s="48" t="s">
        <v>559</v>
      </c>
      <c r="B190" s="49" t="s">
        <v>308</v>
      </c>
      <c r="C190" s="47"/>
      <c r="D190" s="166"/>
      <c r="E190" s="166"/>
      <c r="F190" s="166">
        <v>24.635000000000002</v>
      </c>
      <c r="G190" s="47"/>
      <c r="H190" s="106"/>
      <c r="I190" s="106"/>
      <c r="J190" s="106"/>
    </row>
    <row r="191" spans="1:10" ht="38.25" x14ac:dyDescent="0.25">
      <c r="A191" s="48" t="s">
        <v>560</v>
      </c>
      <c r="B191" s="49" t="s">
        <v>308</v>
      </c>
      <c r="C191" s="47"/>
      <c r="D191" s="166"/>
      <c r="E191" s="166"/>
      <c r="F191" s="166">
        <v>19</v>
      </c>
      <c r="G191" s="47"/>
      <c r="H191" s="106"/>
      <c r="I191" s="106"/>
      <c r="J191" s="106"/>
    </row>
    <row r="192" spans="1:10" ht="38.25" x14ac:dyDescent="0.25">
      <c r="A192" s="48" t="s">
        <v>421</v>
      </c>
      <c r="B192" s="49" t="s">
        <v>308</v>
      </c>
      <c r="C192" s="47"/>
      <c r="D192" s="166">
        <v>34.9</v>
      </c>
      <c r="E192" s="166"/>
      <c r="F192" s="166"/>
      <c r="G192" s="47"/>
      <c r="H192" s="106"/>
      <c r="I192" s="106"/>
      <c r="J192" s="106"/>
    </row>
    <row r="193" spans="1:10" ht="38.25" x14ac:dyDescent="0.25">
      <c r="A193" s="48" t="s">
        <v>420</v>
      </c>
      <c r="B193" s="49" t="s">
        <v>308</v>
      </c>
      <c r="C193" s="47"/>
      <c r="D193" s="166">
        <v>5</v>
      </c>
      <c r="E193" s="166"/>
      <c r="F193" s="166"/>
      <c r="G193" s="47"/>
      <c r="H193" s="106"/>
      <c r="I193" s="106"/>
      <c r="J193" s="106"/>
    </row>
    <row r="194" spans="1:10" ht="38.25" x14ac:dyDescent="0.25">
      <c r="A194" s="48" t="s">
        <v>419</v>
      </c>
      <c r="B194" s="49" t="s">
        <v>308</v>
      </c>
      <c r="C194" s="47"/>
      <c r="D194" s="166">
        <v>6.9</v>
      </c>
      <c r="E194" s="166"/>
      <c r="F194" s="166"/>
      <c r="G194" s="47"/>
      <c r="H194" s="106"/>
      <c r="I194" s="106"/>
      <c r="J194" s="106"/>
    </row>
    <row r="195" spans="1:10" x14ac:dyDescent="0.25">
      <c r="A195" s="105"/>
      <c r="B195" s="164"/>
      <c r="C195" s="194"/>
      <c r="D195" s="194"/>
      <c r="E195" s="194"/>
      <c r="F195" s="194"/>
      <c r="G195" s="194"/>
      <c r="H195" s="106"/>
      <c r="I195" s="106"/>
      <c r="J195" s="106"/>
    </row>
    <row r="196" spans="1:10" x14ac:dyDescent="0.25">
      <c r="A196" s="433" t="s">
        <v>102</v>
      </c>
      <c r="B196" s="433"/>
      <c r="C196" s="433"/>
      <c r="D196" s="433"/>
      <c r="E196" s="433"/>
      <c r="F196" s="433"/>
      <c r="G196" s="433"/>
      <c r="H196" s="106"/>
      <c r="I196" s="106"/>
      <c r="J196" s="106"/>
    </row>
    <row r="197" spans="1:10" ht="30.6" customHeight="1" x14ac:dyDescent="0.25">
      <c r="A197" s="381" t="s">
        <v>60</v>
      </c>
      <c r="B197" s="381" t="s">
        <v>11</v>
      </c>
      <c r="C197" s="121" t="s">
        <v>50</v>
      </c>
      <c r="D197" s="121" t="s">
        <v>15</v>
      </c>
      <c r="E197" s="383" t="s">
        <v>51</v>
      </c>
      <c r="F197" s="384"/>
      <c r="G197" s="385"/>
      <c r="H197" s="106"/>
      <c r="I197" s="106"/>
      <c r="J197" s="106"/>
    </row>
    <row r="198" spans="1:10" ht="14.45" customHeight="1" x14ac:dyDescent="0.25">
      <c r="A198" s="382"/>
      <c r="B198" s="382"/>
      <c r="C198" s="121" t="s">
        <v>16</v>
      </c>
      <c r="D198" s="121" t="s">
        <v>120</v>
      </c>
      <c r="E198" s="121" t="s">
        <v>133</v>
      </c>
      <c r="F198" s="121" t="s">
        <v>226</v>
      </c>
      <c r="G198" s="121" t="s">
        <v>404</v>
      </c>
      <c r="H198" s="106"/>
      <c r="I198" s="106"/>
      <c r="J198" s="106"/>
    </row>
    <row r="199" spans="1:10" ht="25.15" customHeight="1" x14ac:dyDescent="0.25">
      <c r="A199" s="120" t="s">
        <v>61</v>
      </c>
      <c r="B199" s="121" t="s">
        <v>6</v>
      </c>
      <c r="C199" s="46">
        <v>0</v>
      </c>
      <c r="D199" s="46">
        <f>D147+D148+D149+D158+D159+D160+D167+D168+D169</f>
        <v>6542495</v>
      </c>
      <c r="E199" s="46">
        <f>SUM(E147:E170)</f>
        <v>8623512</v>
      </c>
      <c r="F199" s="46">
        <v>0</v>
      </c>
      <c r="G199" s="46">
        <v>0</v>
      </c>
      <c r="H199" s="106"/>
      <c r="I199" s="106"/>
      <c r="J199" s="106"/>
    </row>
    <row r="200" spans="1:10" x14ac:dyDescent="0.25">
      <c r="A200" s="167"/>
      <c r="B200" s="168"/>
      <c r="C200" s="54"/>
      <c r="D200" s="54"/>
      <c r="E200" s="54"/>
      <c r="F200" s="54"/>
      <c r="G200" s="54"/>
      <c r="H200" s="106"/>
      <c r="I200" s="106"/>
      <c r="J200" s="106"/>
    </row>
    <row r="201" spans="1:10" ht="24" customHeight="1" x14ac:dyDescent="0.25">
      <c r="A201" s="167" t="s">
        <v>57</v>
      </c>
      <c r="B201" s="432" t="s">
        <v>56</v>
      </c>
      <c r="C201" s="432"/>
      <c r="D201" s="432"/>
      <c r="E201" s="432"/>
      <c r="F201" s="432"/>
      <c r="G201" s="432"/>
      <c r="H201" s="106"/>
      <c r="I201" s="106"/>
      <c r="J201" s="106"/>
    </row>
    <row r="202" spans="1:10" ht="30" customHeight="1" x14ac:dyDescent="0.25">
      <c r="A202" s="167" t="s">
        <v>58</v>
      </c>
      <c r="B202" s="421" t="s">
        <v>104</v>
      </c>
      <c r="C202" s="421"/>
      <c r="D202" s="421"/>
      <c r="E202" s="54"/>
      <c r="F202" s="54"/>
      <c r="G202" s="54"/>
      <c r="H202" s="106"/>
      <c r="I202" s="106"/>
      <c r="J202" s="106"/>
    </row>
    <row r="203" spans="1:10" x14ac:dyDescent="0.25">
      <c r="A203" s="167" t="s">
        <v>44</v>
      </c>
      <c r="B203" s="398" t="s">
        <v>122</v>
      </c>
      <c r="C203" s="398"/>
      <c r="D203" s="398"/>
      <c r="E203" s="398"/>
      <c r="F203" s="398"/>
      <c r="G203" s="398"/>
      <c r="H203" s="106"/>
      <c r="I203" s="106"/>
      <c r="J203" s="106"/>
    </row>
    <row r="204" spans="1:10" ht="27.6" customHeight="1" x14ac:dyDescent="0.25">
      <c r="A204" s="167" t="s">
        <v>55</v>
      </c>
      <c r="B204" s="174" t="s">
        <v>115</v>
      </c>
      <c r="C204" s="54"/>
      <c r="D204" s="54"/>
      <c r="E204" s="54"/>
      <c r="F204" s="54"/>
      <c r="G204" s="54"/>
      <c r="H204" s="106"/>
      <c r="I204" s="106"/>
      <c r="J204" s="106"/>
    </row>
    <row r="205" spans="1:10" ht="25.5" x14ac:dyDescent="0.25">
      <c r="A205" s="183" t="s">
        <v>59</v>
      </c>
      <c r="B205" s="398" t="s">
        <v>269</v>
      </c>
      <c r="C205" s="398"/>
      <c r="D205" s="398"/>
      <c r="E205" s="398"/>
      <c r="F205" s="398"/>
      <c r="G205" s="398"/>
      <c r="H205" s="106"/>
      <c r="I205" s="106"/>
      <c r="J205" s="106"/>
    </row>
    <row r="206" spans="1:10" x14ac:dyDescent="0.25">
      <c r="A206" s="183"/>
      <c r="B206" s="175"/>
      <c r="C206" s="175"/>
      <c r="D206" s="175"/>
      <c r="E206" s="175"/>
      <c r="F206" s="175"/>
      <c r="G206" s="175"/>
      <c r="H206" s="106"/>
      <c r="I206" s="106"/>
      <c r="J206" s="106"/>
    </row>
    <row r="207" spans="1:10" ht="18" customHeight="1" x14ac:dyDescent="0.25">
      <c r="A207" s="380" t="s">
        <v>12</v>
      </c>
      <c r="B207" s="380"/>
      <c r="C207" s="380"/>
      <c r="D207" s="380"/>
      <c r="E207" s="380"/>
      <c r="F207" s="380"/>
      <c r="G207" s="380"/>
      <c r="H207" s="106"/>
      <c r="I207" s="106"/>
      <c r="J207" s="106"/>
    </row>
    <row r="208" spans="1:10" ht="18.600000000000001" customHeight="1" x14ac:dyDescent="0.25">
      <c r="A208" s="381" t="s">
        <v>12</v>
      </c>
      <c r="B208" s="381" t="s">
        <v>11</v>
      </c>
      <c r="C208" s="121" t="s">
        <v>50</v>
      </c>
      <c r="D208" s="121" t="s">
        <v>15</v>
      </c>
      <c r="E208" s="383" t="s">
        <v>51</v>
      </c>
      <c r="F208" s="384"/>
      <c r="G208" s="385"/>
      <c r="H208" s="106"/>
      <c r="I208" s="106"/>
      <c r="J208" s="106"/>
    </row>
    <row r="209" spans="1:10" x14ac:dyDescent="0.25">
      <c r="A209" s="382"/>
      <c r="B209" s="382"/>
      <c r="C209" s="121" t="s">
        <v>16</v>
      </c>
      <c r="D209" s="121" t="s">
        <v>120</v>
      </c>
      <c r="E209" s="121" t="s">
        <v>133</v>
      </c>
      <c r="F209" s="121" t="s">
        <v>226</v>
      </c>
      <c r="G209" s="121" t="s">
        <v>404</v>
      </c>
      <c r="H209" s="106"/>
      <c r="I209" s="106"/>
      <c r="J209" s="106"/>
    </row>
    <row r="210" spans="1:10" ht="25.5" x14ac:dyDescent="0.25">
      <c r="A210" s="20" t="s">
        <v>116</v>
      </c>
      <c r="B210" s="190" t="s">
        <v>94</v>
      </c>
      <c r="C210" s="49">
        <v>7</v>
      </c>
      <c r="D210" s="49">
        <v>10</v>
      </c>
      <c r="E210" s="49">
        <v>9</v>
      </c>
      <c r="F210" s="49">
        <v>5</v>
      </c>
      <c r="G210" s="49">
        <v>5</v>
      </c>
      <c r="H210" s="106"/>
      <c r="I210" s="106"/>
      <c r="J210" s="106"/>
    </row>
    <row r="211" spans="1:10" x14ac:dyDescent="0.25">
      <c r="A211" s="20" t="s">
        <v>397</v>
      </c>
      <c r="B211" s="190" t="s">
        <v>94</v>
      </c>
      <c r="C211" s="49">
        <v>5</v>
      </c>
      <c r="D211" s="49">
        <v>4</v>
      </c>
      <c r="E211" s="49"/>
      <c r="F211" s="49"/>
      <c r="G211" s="49"/>
      <c r="H211" s="106"/>
      <c r="I211" s="106"/>
      <c r="J211" s="106"/>
    </row>
    <row r="212" spans="1:10" ht="25.5" x14ac:dyDescent="0.25">
      <c r="A212" s="20" t="s">
        <v>418</v>
      </c>
      <c r="B212" s="190" t="s">
        <v>94</v>
      </c>
      <c r="C212" s="49">
        <v>31</v>
      </c>
      <c r="D212" s="49">
        <v>8</v>
      </c>
      <c r="E212" s="49">
        <v>8</v>
      </c>
      <c r="F212" s="49">
        <v>2</v>
      </c>
      <c r="G212" s="49">
        <v>1</v>
      </c>
      <c r="H212" s="106"/>
      <c r="I212" s="106"/>
      <c r="J212" s="106"/>
    </row>
    <row r="213" spans="1:10" x14ac:dyDescent="0.25">
      <c r="A213" s="20" t="s">
        <v>417</v>
      </c>
      <c r="B213" s="190" t="s">
        <v>94</v>
      </c>
      <c r="C213" s="49"/>
      <c r="D213" s="49"/>
      <c r="E213" s="49"/>
      <c r="F213" s="49"/>
      <c r="G213" s="49"/>
      <c r="H213" s="106"/>
      <c r="I213" s="106"/>
      <c r="J213" s="106"/>
    </row>
    <row r="214" spans="1:10" x14ac:dyDescent="0.25">
      <c r="A214" s="20" t="s">
        <v>416</v>
      </c>
      <c r="B214" s="190" t="s">
        <v>94</v>
      </c>
      <c r="C214" s="49">
        <v>2</v>
      </c>
      <c r="D214" s="49"/>
      <c r="E214" s="49"/>
      <c r="F214" s="49"/>
      <c r="G214" s="49"/>
    </row>
    <row r="215" spans="1:10" x14ac:dyDescent="0.25">
      <c r="A215" s="20" t="s">
        <v>415</v>
      </c>
      <c r="B215" s="190" t="s">
        <v>94</v>
      </c>
      <c r="C215" s="49">
        <v>13</v>
      </c>
      <c r="D215" s="49">
        <v>2</v>
      </c>
      <c r="E215" s="49"/>
      <c r="F215" s="49"/>
      <c r="G215" s="49"/>
    </row>
    <row r="216" spans="1:10" x14ac:dyDescent="0.25">
      <c r="A216" s="48" t="s">
        <v>414</v>
      </c>
      <c r="B216" s="49" t="s">
        <v>413</v>
      </c>
      <c r="C216" s="166">
        <v>4261.2</v>
      </c>
      <c r="D216" s="166">
        <v>4152.3</v>
      </c>
      <c r="E216" s="166">
        <v>4165.7</v>
      </c>
      <c r="F216" s="166">
        <v>4165.7</v>
      </c>
      <c r="G216" s="166">
        <v>4165.7</v>
      </c>
    </row>
    <row r="217" spans="1:10" x14ac:dyDescent="0.25">
      <c r="A217" s="431" t="s">
        <v>48</v>
      </c>
      <c r="B217" s="431"/>
      <c r="C217" s="431"/>
      <c r="D217" s="431"/>
      <c r="E217" s="431"/>
      <c r="F217" s="431"/>
      <c r="G217" s="431"/>
    </row>
    <row r="218" spans="1:10" x14ac:dyDescent="0.25">
      <c r="A218" s="381" t="s">
        <v>49</v>
      </c>
      <c r="B218" s="381" t="s">
        <v>11</v>
      </c>
      <c r="C218" s="121" t="s">
        <v>50</v>
      </c>
      <c r="D218" s="121" t="s">
        <v>15</v>
      </c>
      <c r="E218" s="383" t="s">
        <v>51</v>
      </c>
      <c r="F218" s="384"/>
      <c r="G218" s="385"/>
    </row>
    <row r="219" spans="1:10" x14ac:dyDescent="0.25">
      <c r="A219" s="382"/>
      <c r="B219" s="382"/>
      <c r="C219" s="121" t="s">
        <v>16</v>
      </c>
      <c r="D219" s="121" t="s">
        <v>120</v>
      </c>
      <c r="E219" s="121" t="s">
        <v>133</v>
      </c>
      <c r="F219" s="187" t="s">
        <v>226</v>
      </c>
      <c r="G219" s="121" t="s">
        <v>404</v>
      </c>
    </row>
    <row r="220" spans="1:10" ht="15" customHeight="1" x14ac:dyDescent="0.25">
      <c r="A220" s="120" t="s">
        <v>53</v>
      </c>
      <c r="B220" s="121" t="s">
        <v>52</v>
      </c>
      <c r="C220" s="46">
        <v>12445737</v>
      </c>
      <c r="D220" s="46">
        <v>6992891</v>
      </c>
      <c r="E220" s="46">
        <v>3141696</v>
      </c>
      <c r="F220" s="46">
        <v>10482024</v>
      </c>
      <c r="G220" s="46">
        <v>16287926</v>
      </c>
    </row>
    <row r="221" spans="1:10" ht="30.6" hidden="1" customHeight="1" x14ac:dyDescent="0.25">
      <c r="A221" s="183"/>
      <c r="B221" s="175"/>
      <c r="C221" s="175"/>
      <c r="D221" s="175"/>
      <c r="E221" s="175"/>
      <c r="F221" s="175"/>
      <c r="G221" s="175"/>
      <c r="H221" s="106"/>
      <c r="I221" s="106"/>
      <c r="J221" s="106"/>
    </row>
    <row r="222" spans="1:10" ht="30.6" hidden="1" customHeight="1" x14ac:dyDescent="0.25">
      <c r="A222" s="183"/>
      <c r="B222" s="175"/>
      <c r="C222" s="175"/>
      <c r="D222" s="175"/>
      <c r="E222" s="175"/>
      <c r="F222" s="175"/>
      <c r="G222" s="175"/>
      <c r="H222" s="106"/>
      <c r="I222" s="106"/>
      <c r="J222" s="106"/>
    </row>
    <row r="223" spans="1:10" ht="30.6" hidden="1" customHeight="1" x14ac:dyDescent="0.25">
      <c r="A223" s="183"/>
      <c r="B223" s="175"/>
      <c r="C223" s="175"/>
      <c r="D223" s="175"/>
      <c r="E223" s="175"/>
      <c r="F223" s="175"/>
      <c r="G223" s="175"/>
      <c r="H223" s="106"/>
      <c r="I223" s="106"/>
      <c r="J223" s="106"/>
    </row>
    <row r="224" spans="1:10" ht="30.6" hidden="1" customHeight="1" x14ac:dyDescent="0.25">
      <c r="A224" s="183"/>
      <c r="B224" s="175"/>
      <c r="C224" s="175"/>
      <c r="D224" s="175"/>
      <c r="E224" s="175"/>
      <c r="F224" s="175"/>
      <c r="G224" s="175"/>
      <c r="H224" s="106"/>
      <c r="I224" s="106"/>
      <c r="J224" s="106"/>
    </row>
    <row r="225" spans="1:10" ht="30.6" hidden="1" customHeight="1" x14ac:dyDescent="0.25">
      <c r="A225" s="183"/>
      <c r="B225" s="175"/>
      <c r="C225" s="175"/>
      <c r="D225" s="175"/>
      <c r="E225" s="175"/>
      <c r="F225" s="175"/>
      <c r="G225" s="175"/>
      <c r="H225" s="106"/>
      <c r="I225" s="106"/>
      <c r="J225" s="106"/>
    </row>
    <row r="226" spans="1:10" ht="30.6" hidden="1" customHeight="1" x14ac:dyDescent="0.25">
      <c r="A226" s="183"/>
      <c r="B226" s="175"/>
      <c r="C226" s="175"/>
      <c r="D226" s="175"/>
      <c r="E226" s="175"/>
      <c r="F226" s="175"/>
      <c r="G226" s="175"/>
      <c r="H226" s="106"/>
      <c r="I226" s="106"/>
      <c r="J226" s="106"/>
    </row>
    <row r="227" spans="1:10" ht="30.6" hidden="1" customHeight="1" x14ac:dyDescent="0.25">
      <c r="A227" s="183"/>
      <c r="B227" s="175"/>
      <c r="C227" s="175"/>
      <c r="D227" s="175"/>
      <c r="E227" s="175"/>
      <c r="F227" s="175"/>
      <c r="G227" s="175"/>
      <c r="H227" s="106"/>
      <c r="I227" s="106"/>
      <c r="J227" s="106"/>
    </row>
    <row r="228" spans="1:10" ht="30.6" hidden="1" customHeight="1" x14ac:dyDescent="0.25">
      <c r="A228" s="183"/>
      <c r="B228" s="175"/>
      <c r="C228" s="175"/>
      <c r="D228" s="175"/>
      <c r="E228" s="175"/>
      <c r="F228" s="175"/>
      <c r="G228" s="175"/>
      <c r="H228" s="106"/>
      <c r="I228" s="106"/>
      <c r="J228" s="106"/>
    </row>
    <row r="229" spans="1:10" ht="30.6" hidden="1" customHeight="1" x14ac:dyDescent="0.25">
      <c r="A229" s="183"/>
      <c r="B229" s="175"/>
      <c r="C229" s="175"/>
      <c r="D229" s="175"/>
      <c r="E229" s="175"/>
      <c r="F229" s="175"/>
      <c r="G229" s="175"/>
      <c r="H229" s="106"/>
      <c r="I229" s="106"/>
      <c r="J229" s="106"/>
    </row>
    <row r="230" spans="1:10" ht="30.6" hidden="1" customHeight="1" x14ac:dyDescent="0.25">
      <c r="A230" s="183"/>
      <c r="B230" s="175"/>
      <c r="C230" s="175"/>
      <c r="D230" s="175"/>
      <c r="E230" s="175"/>
      <c r="F230" s="175"/>
      <c r="G230" s="175"/>
      <c r="H230" s="106"/>
      <c r="I230" s="106"/>
      <c r="J230" s="106"/>
    </row>
    <row r="231" spans="1:10" ht="30.6" hidden="1" customHeight="1" x14ac:dyDescent="0.25">
      <c r="A231" s="183"/>
      <c r="B231" s="175"/>
      <c r="C231" s="175"/>
      <c r="D231" s="175"/>
      <c r="E231" s="175"/>
      <c r="F231" s="175"/>
      <c r="G231" s="175"/>
      <c r="H231" s="106"/>
      <c r="I231" s="106"/>
      <c r="J231" s="106"/>
    </row>
    <row r="232" spans="1:10" ht="30.6" hidden="1" customHeight="1" x14ac:dyDescent="0.25">
      <c r="A232" s="183"/>
      <c r="B232" s="175"/>
      <c r="C232" s="175"/>
      <c r="D232" s="175"/>
      <c r="E232" s="175"/>
      <c r="F232" s="175"/>
      <c r="G232" s="175"/>
      <c r="H232" s="106"/>
      <c r="I232" s="106"/>
      <c r="J232" s="106"/>
    </row>
    <row r="233" spans="1:10" ht="30.6" hidden="1" customHeight="1" x14ac:dyDescent="0.25">
      <c r="A233" s="183"/>
      <c r="B233" s="175"/>
      <c r="C233" s="175"/>
      <c r="D233" s="175"/>
      <c r="E233" s="175"/>
      <c r="F233" s="175"/>
      <c r="G233" s="175"/>
      <c r="H233" s="106"/>
      <c r="I233" s="106"/>
      <c r="J233" s="106"/>
    </row>
    <row r="234" spans="1:10" ht="30.6" hidden="1" customHeight="1" x14ac:dyDescent="0.25">
      <c r="A234" s="183"/>
      <c r="B234" s="175"/>
      <c r="C234" s="175"/>
      <c r="D234" s="175"/>
      <c r="E234" s="175"/>
      <c r="F234" s="175"/>
      <c r="G234" s="175"/>
      <c r="H234" s="106"/>
      <c r="I234" s="106"/>
      <c r="J234" s="106"/>
    </row>
    <row r="235" spans="1:10" ht="30.6" hidden="1" customHeight="1" x14ac:dyDescent="0.25">
      <c r="A235" s="183"/>
      <c r="B235" s="175"/>
      <c r="C235" s="175"/>
      <c r="D235" s="175"/>
      <c r="E235" s="175"/>
      <c r="F235" s="175"/>
      <c r="G235" s="175"/>
      <c r="H235" s="106"/>
      <c r="I235" s="106"/>
      <c r="J235" s="106"/>
    </row>
    <row r="236" spans="1:10" ht="30.6" hidden="1" customHeight="1" x14ac:dyDescent="0.25">
      <c r="A236" s="183"/>
      <c r="B236" s="175"/>
      <c r="C236" s="175"/>
      <c r="D236" s="175"/>
      <c r="E236" s="175"/>
      <c r="F236" s="175"/>
      <c r="G236" s="175"/>
      <c r="H236" s="106"/>
      <c r="I236" s="106"/>
      <c r="J236" s="106"/>
    </row>
    <row r="237" spans="1:10" ht="30.6" hidden="1" customHeight="1" x14ac:dyDescent="0.25">
      <c r="A237" s="183"/>
      <c r="B237" s="175"/>
      <c r="C237" s="175"/>
      <c r="D237" s="175"/>
      <c r="E237" s="175"/>
      <c r="F237" s="175"/>
      <c r="G237" s="175"/>
      <c r="H237" s="106"/>
      <c r="I237" s="106"/>
      <c r="J237" s="106"/>
    </row>
    <row r="238" spans="1:10" ht="30.6" hidden="1" customHeight="1" x14ac:dyDescent="0.25">
      <c r="A238" s="183"/>
      <c r="B238" s="175"/>
      <c r="C238" s="175"/>
      <c r="D238" s="175"/>
      <c r="E238" s="175"/>
      <c r="F238" s="175"/>
      <c r="G238" s="175"/>
      <c r="H238" s="106"/>
      <c r="I238" s="106"/>
      <c r="J238" s="106"/>
    </row>
    <row r="239" spans="1:10" ht="30.6" hidden="1" customHeight="1" x14ac:dyDescent="0.25">
      <c r="A239" s="183"/>
      <c r="B239" s="175"/>
      <c r="C239" s="175"/>
      <c r="D239" s="175"/>
      <c r="E239" s="175"/>
      <c r="F239" s="175"/>
      <c r="G239" s="175"/>
      <c r="H239" s="106"/>
      <c r="I239" s="106"/>
      <c r="J239" s="106"/>
    </row>
    <row r="240" spans="1:10" ht="14.45" hidden="1" customHeight="1" x14ac:dyDescent="0.25">
      <c r="A240" s="380"/>
      <c r="B240" s="380"/>
      <c r="C240" s="380"/>
      <c r="D240" s="380"/>
      <c r="E240" s="380"/>
      <c r="F240" s="380"/>
      <c r="G240" s="380"/>
      <c r="H240" s="106"/>
      <c r="I240" s="106"/>
      <c r="J240" s="106"/>
    </row>
    <row r="241" spans="1:10" ht="25.15" hidden="1" customHeight="1" x14ac:dyDescent="0.25">
      <c r="A241" s="381"/>
      <c r="B241" s="381"/>
      <c r="C241" s="121"/>
      <c r="D241" s="121"/>
      <c r="E241" s="383"/>
      <c r="F241" s="384"/>
      <c r="G241" s="385"/>
      <c r="H241" s="106"/>
      <c r="I241" s="106"/>
      <c r="J241" s="106"/>
    </row>
    <row r="242" spans="1:10" ht="24" hidden="1" customHeight="1" x14ac:dyDescent="0.25">
      <c r="A242" s="382"/>
      <c r="B242" s="382"/>
      <c r="C242" s="121"/>
      <c r="D242" s="121"/>
      <c r="E242" s="121"/>
      <c r="F242" s="121"/>
      <c r="G242" s="121"/>
      <c r="H242" s="106"/>
      <c r="I242" s="106"/>
      <c r="J242" s="106"/>
    </row>
    <row r="243" spans="1:10" ht="30" hidden="1" customHeight="1" x14ac:dyDescent="0.25">
      <c r="A243" s="20"/>
      <c r="B243" s="190"/>
      <c r="C243" s="49"/>
      <c r="D243" s="49"/>
      <c r="E243" s="49"/>
      <c r="F243" s="49"/>
      <c r="G243" s="49"/>
      <c r="H243" s="106"/>
      <c r="I243" s="106"/>
      <c r="J243" s="106"/>
    </row>
    <row r="244" spans="1:10" ht="18" hidden="1" customHeight="1" x14ac:dyDescent="0.25">
      <c r="A244" s="20"/>
      <c r="B244" s="190"/>
      <c r="C244" s="49"/>
      <c r="D244" s="49"/>
      <c r="E244" s="49"/>
      <c r="F244" s="49"/>
      <c r="G244" s="49"/>
      <c r="H244" s="106"/>
      <c r="I244" s="106"/>
      <c r="J244" s="106"/>
    </row>
    <row r="245" spans="1:10" ht="27.6" hidden="1" customHeight="1" x14ac:dyDescent="0.25">
      <c r="A245" s="20"/>
      <c r="B245" s="190"/>
      <c r="C245" s="49"/>
      <c r="D245" s="49"/>
      <c r="E245" s="49"/>
      <c r="F245" s="49"/>
      <c r="G245" s="49"/>
      <c r="H245" s="106"/>
      <c r="I245" s="106"/>
      <c r="J245" s="106"/>
    </row>
    <row r="246" spans="1:10" ht="16.149999999999999" hidden="1" customHeight="1" x14ac:dyDescent="0.25">
      <c r="A246" s="20"/>
      <c r="B246" s="190"/>
      <c r="C246" s="49"/>
      <c r="D246" s="49"/>
      <c r="E246" s="49"/>
      <c r="F246" s="49"/>
      <c r="G246" s="49"/>
      <c r="H246" s="106"/>
      <c r="I246" s="106"/>
      <c r="J246" s="106"/>
    </row>
    <row r="247" spans="1:10" ht="16.149999999999999" hidden="1" customHeight="1" x14ac:dyDescent="0.25">
      <c r="A247" s="20"/>
      <c r="B247" s="190"/>
      <c r="C247" s="49"/>
      <c r="D247" s="49"/>
      <c r="E247" s="49"/>
      <c r="F247" s="49"/>
      <c r="G247" s="49"/>
      <c r="H247" s="106"/>
      <c r="I247" s="106"/>
      <c r="J247" s="106"/>
    </row>
    <row r="248" spans="1:10" ht="18" hidden="1" customHeight="1" x14ac:dyDescent="0.25">
      <c r="A248" s="20"/>
      <c r="B248" s="190"/>
      <c r="C248" s="49"/>
      <c r="D248" s="49"/>
      <c r="E248" s="49"/>
      <c r="F248" s="49"/>
      <c r="G248" s="49"/>
      <c r="H248" s="106"/>
      <c r="I248" s="106"/>
      <c r="J248" s="106"/>
    </row>
    <row r="249" spans="1:10" ht="18.600000000000001" hidden="1" customHeight="1" x14ac:dyDescent="0.25">
      <c r="A249" s="48"/>
      <c r="B249" s="49"/>
      <c r="C249" s="166"/>
      <c r="D249" s="166"/>
      <c r="E249" s="166"/>
      <c r="F249" s="166"/>
      <c r="G249" s="166"/>
      <c r="H249" s="106"/>
      <c r="I249" s="106"/>
      <c r="J249" s="106"/>
    </row>
    <row r="250" spans="1:10" ht="10.15" hidden="1" customHeight="1" x14ac:dyDescent="0.25">
      <c r="H250" s="106"/>
      <c r="I250" s="106"/>
      <c r="J250" s="106"/>
    </row>
    <row r="251" spans="1:10" ht="14.45" hidden="1" customHeight="1" x14ac:dyDescent="0.25">
      <c r="A251" s="431"/>
      <c r="B251" s="431"/>
      <c r="C251" s="431"/>
      <c r="D251" s="431"/>
      <c r="E251" s="431"/>
      <c r="F251" s="431"/>
      <c r="G251" s="431"/>
      <c r="H251" s="106"/>
      <c r="I251" s="106"/>
      <c r="J251" s="106"/>
    </row>
    <row r="252" spans="1:10" ht="21.6" hidden="1" customHeight="1" x14ac:dyDescent="0.25">
      <c r="A252" s="381"/>
      <c r="B252" s="381"/>
      <c r="C252" s="121"/>
      <c r="D252" s="121"/>
      <c r="E252" s="383"/>
      <c r="F252" s="384"/>
      <c r="G252" s="385"/>
      <c r="H252" s="106"/>
      <c r="I252" s="106"/>
      <c r="J252" s="106"/>
    </row>
    <row r="253" spans="1:10" ht="18.600000000000001" hidden="1" customHeight="1" x14ac:dyDescent="0.25">
      <c r="A253" s="382"/>
      <c r="B253" s="382"/>
      <c r="C253" s="121"/>
      <c r="D253" s="121"/>
      <c r="E253" s="121"/>
      <c r="F253" s="121"/>
      <c r="G253" s="121"/>
      <c r="H253" s="106"/>
      <c r="I253" s="106"/>
      <c r="J253" s="106"/>
    </row>
    <row r="254" spans="1:10" ht="22.15" hidden="1" customHeight="1" x14ac:dyDescent="0.25">
      <c r="A254" s="120"/>
      <c r="B254" s="121"/>
      <c r="C254" s="46"/>
      <c r="D254" s="46"/>
      <c r="E254" s="46"/>
      <c r="F254" s="46"/>
      <c r="G254" s="46"/>
      <c r="H254" s="106"/>
      <c r="I254" s="106"/>
      <c r="J254" s="106"/>
    </row>
  </sheetData>
  <mergeCells count="97">
    <mergeCell ref="B202:D202"/>
    <mergeCell ref="B203:G203"/>
    <mergeCell ref="B205:G205"/>
    <mergeCell ref="A207:G207"/>
    <mergeCell ref="A208:A209"/>
    <mergeCell ref="B208:B209"/>
    <mergeCell ref="B125:G125"/>
    <mergeCell ref="B126:G126"/>
    <mergeCell ref="F114:G114"/>
    <mergeCell ref="A133:A134"/>
    <mergeCell ref="B122:D122"/>
    <mergeCell ref="B133:B134"/>
    <mergeCell ref="E133:G133"/>
    <mergeCell ref="B139:G139"/>
    <mergeCell ref="B140:D140"/>
    <mergeCell ref="B141:G141"/>
    <mergeCell ref="B143:G143"/>
    <mergeCell ref="A144:G144"/>
    <mergeCell ref="A145:A146"/>
    <mergeCell ref="B145:B146"/>
    <mergeCell ref="E145:G145"/>
    <mergeCell ref="E218:G218"/>
    <mergeCell ref="F1:G1"/>
    <mergeCell ref="B16:G16"/>
    <mergeCell ref="B19:G19"/>
    <mergeCell ref="B21:G21"/>
    <mergeCell ref="B20:G20"/>
    <mergeCell ref="F6:G6"/>
    <mergeCell ref="A7:G7"/>
    <mergeCell ref="B13:G13"/>
    <mergeCell ref="B12:E12"/>
    <mergeCell ref="B9:E9"/>
    <mergeCell ref="B11:G11"/>
    <mergeCell ref="F2:G2"/>
    <mergeCell ref="F3:G3"/>
    <mergeCell ref="F4:G4"/>
    <mergeCell ref="E87:G87"/>
    <mergeCell ref="B31:D31"/>
    <mergeCell ref="A240:G240"/>
    <mergeCell ref="B131:G131"/>
    <mergeCell ref="B130:G130"/>
    <mergeCell ref="F116:G116"/>
    <mergeCell ref="A117:G117"/>
    <mergeCell ref="A132:G132"/>
    <mergeCell ref="E208:G208"/>
    <mergeCell ref="A196:G196"/>
    <mergeCell ref="A197:A198"/>
    <mergeCell ref="B197:B198"/>
    <mergeCell ref="E197:G197"/>
    <mergeCell ref="B201:G201"/>
    <mergeCell ref="A217:G217"/>
    <mergeCell ref="A218:A219"/>
    <mergeCell ref="B218:B219"/>
    <mergeCell ref="A23:G23"/>
    <mergeCell ref="A24:A25"/>
    <mergeCell ref="B24:B25"/>
    <mergeCell ref="E24:G24"/>
    <mergeCell ref="B30:D30"/>
    <mergeCell ref="B34:G34"/>
    <mergeCell ref="A35:G35"/>
    <mergeCell ref="B118:E118"/>
    <mergeCell ref="B119:E119"/>
    <mergeCell ref="B129:G129"/>
    <mergeCell ref="B127:C127"/>
    <mergeCell ref="B123:G123"/>
    <mergeCell ref="B121:G121"/>
    <mergeCell ref="A252:A253"/>
    <mergeCell ref="B252:B253"/>
    <mergeCell ref="E252:G252"/>
    <mergeCell ref="A241:A242"/>
    <mergeCell ref="B241:B242"/>
    <mergeCell ref="E241:G241"/>
    <mergeCell ref="A251:G251"/>
    <mergeCell ref="B87:B88"/>
    <mergeCell ref="B91:C91"/>
    <mergeCell ref="B92:D92"/>
    <mergeCell ref="A107:G107"/>
    <mergeCell ref="A108:A109"/>
    <mergeCell ref="B108:B109"/>
    <mergeCell ref="E108:G108"/>
    <mergeCell ref="B93:G93"/>
    <mergeCell ref="B32:G32"/>
    <mergeCell ref="F111:G111"/>
    <mergeCell ref="F5:G5"/>
    <mergeCell ref="F115:G115"/>
    <mergeCell ref="F112:G112"/>
    <mergeCell ref="F113:G113"/>
    <mergeCell ref="A8:G8"/>
    <mergeCell ref="B95:G95"/>
    <mergeCell ref="A97:A98"/>
    <mergeCell ref="B97:B98"/>
    <mergeCell ref="E97:G97"/>
    <mergeCell ref="A36:A37"/>
    <mergeCell ref="B36:B37"/>
    <mergeCell ref="E36:G36"/>
    <mergeCell ref="A86:G86"/>
    <mergeCell ref="A87:A88"/>
  </mergeCells>
  <printOptions horizontalCentered="1"/>
  <pageMargins left="0.196850393700787" right="0.196850393700787" top="0.196850393700787" bottom="0.196850393700787" header="0.31496062992126" footer="0.31496062992126"/>
  <pageSetup paperSize="9" scale="83" orientation="landscape" r:id="rId1"/>
  <rowBreaks count="8" manualBreakCount="8">
    <brk id="26" max="6" man="1"/>
    <brk id="48" max="6" man="1"/>
    <brk id="83" max="6" man="1"/>
    <brk id="110" max="6" man="1"/>
    <brk id="137" max="6" man="1"/>
    <brk id="157" max="6" man="1"/>
    <brk id="187" max="6" man="1"/>
    <brk id="220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75"/>
  <sheetViews>
    <sheetView view="pageBreakPreview" topLeftCell="A3" zoomScale="70" zoomScaleNormal="85" zoomScaleSheetLayoutView="70" workbookViewId="0">
      <selection activeCell="F92" sqref="F92"/>
    </sheetView>
  </sheetViews>
  <sheetFormatPr defaultColWidth="9.140625" defaultRowHeight="12.75" x14ac:dyDescent="0.25"/>
  <cols>
    <col min="1" max="1" width="39.42578125" style="128" customWidth="1"/>
    <col min="2" max="2" width="20.28515625" style="128" customWidth="1"/>
    <col min="3" max="3" width="18.140625" style="128" customWidth="1"/>
    <col min="4" max="4" width="18.7109375" style="128" customWidth="1"/>
    <col min="5" max="5" width="16.140625" style="128" customWidth="1"/>
    <col min="6" max="6" width="14" style="128" customWidth="1"/>
    <col min="7" max="7" width="22" style="128" customWidth="1"/>
    <col min="8" max="16384" width="9.140625" style="128"/>
  </cols>
  <sheetData>
    <row r="1" spans="1:15" ht="75" hidden="1" customHeight="1" x14ac:dyDescent="0.25">
      <c r="F1" s="428" t="s">
        <v>235</v>
      </c>
      <c r="G1" s="428"/>
    </row>
    <row r="2" spans="1:15" ht="57" hidden="1" customHeight="1" x14ac:dyDescent="0.25">
      <c r="F2" s="446" t="s">
        <v>253</v>
      </c>
      <c r="G2" s="446"/>
    </row>
    <row r="3" spans="1:15" s="2" customFormat="1" ht="60" customHeight="1" x14ac:dyDescent="0.25">
      <c r="A3" s="5"/>
      <c r="B3" s="5"/>
      <c r="C3" s="5"/>
      <c r="D3" s="5"/>
      <c r="E3" s="5"/>
      <c r="F3" s="425" t="s">
        <v>475</v>
      </c>
      <c r="G3" s="425"/>
    </row>
    <row r="4" spans="1:15" s="2" customFormat="1" ht="103.5" hidden="1" customHeight="1" x14ac:dyDescent="0.25">
      <c r="A4" s="5"/>
      <c r="B4" s="5"/>
      <c r="C4" s="5"/>
      <c r="D4" s="5"/>
      <c r="E4" s="5"/>
      <c r="F4" s="443" t="s">
        <v>236</v>
      </c>
      <c r="G4" s="443"/>
    </row>
    <row r="5" spans="1:15" s="5" customFormat="1" ht="9.6" customHeight="1" x14ac:dyDescent="0.25">
      <c r="F5" s="128"/>
      <c r="G5" s="128"/>
      <c r="H5" s="1"/>
    </row>
    <row r="6" spans="1:15" x14ac:dyDescent="0.25">
      <c r="A6" s="404" t="s">
        <v>19</v>
      </c>
      <c r="B6" s="404"/>
      <c r="C6" s="404"/>
      <c r="D6" s="404"/>
      <c r="E6" s="404"/>
      <c r="F6" s="404"/>
      <c r="G6" s="404"/>
      <c r="H6" s="1"/>
      <c r="I6" s="1"/>
      <c r="J6" s="1"/>
      <c r="K6" s="1"/>
      <c r="L6" s="1"/>
      <c r="M6" s="1"/>
      <c r="N6" s="1"/>
      <c r="O6" s="1"/>
    </row>
    <row r="7" spans="1:15" ht="19.899999999999999" customHeight="1" x14ac:dyDescent="0.25">
      <c r="A7" s="399" t="s">
        <v>233</v>
      </c>
      <c r="B7" s="399"/>
      <c r="C7" s="399"/>
      <c r="D7" s="399"/>
      <c r="E7" s="399"/>
      <c r="F7" s="399"/>
      <c r="G7" s="399"/>
      <c r="H7" s="1"/>
      <c r="I7" s="1"/>
      <c r="J7" s="1"/>
    </row>
    <row r="8" spans="1:15" ht="16.899999999999999" customHeight="1" x14ac:dyDescent="0.25">
      <c r="A8" s="24"/>
      <c r="B8" s="404" t="s">
        <v>464</v>
      </c>
      <c r="C8" s="404"/>
      <c r="D8" s="404"/>
      <c r="E8" s="404"/>
      <c r="F8" s="6"/>
      <c r="G8" s="6"/>
      <c r="H8" s="3"/>
      <c r="I8" s="3"/>
      <c r="J8" s="1"/>
      <c r="K8" s="1"/>
      <c r="L8" s="1"/>
      <c r="M8" s="1"/>
      <c r="N8" s="1"/>
      <c r="O8" s="1"/>
    </row>
    <row r="9" spans="1:15" ht="10.15" customHeight="1" x14ac:dyDescent="0.25">
      <c r="A9" s="24"/>
      <c r="B9" s="124"/>
      <c r="C9" s="124"/>
      <c r="D9" s="124"/>
      <c r="E9" s="124"/>
      <c r="F9" s="6"/>
      <c r="G9" s="6"/>
      <c r="H9" s="3"/>
      <c r="I9" s="3"/>
      <c r="J9" s="1"/>
      <c r="K9" s="1"/>
      <c r="L9" s="1"/>
      <c r="M9" s="1"/>
      <c r="N9" s="1"/>
      <c r="O9" s="1"/>
    </row>
    <row r="10" spans="1:15" ht="25.9" customHeight="1" x14ac:dyDescent="0.25">
      <c r="A10" s="15" t="s">
        <v>34</v>
      </c>
      <c r="B10" s="388" t="s">
        <v>254</v>
      </c>
      <c r="C10" s="388"/>
      <c r="D10" s="388"/>
      <c r="E10" s="388"/>
      <c r="F10" s="388"/>
      <c r="G10" s="388"/>
      <c r="H10" s="1"/>
      <c r="I10" s="1"/>
      <c r="J10" s="1"/>
    </row>
    <row r="11" spans="1:15" ht="19.899999999999999" customHeight="1" x14ac:dyDescent="0.25">
      <c r="A11" s="44" t="s">
        <v>33</v>
      </c>
      <c r="B11" s="386" t="s">
        <v>339</v>
      </c>
      <c r="C11" s="386"/>
      <c r="D11" s="386"/>
      <c r="E11" s="386"/>
      <c r="F11" s="44"/>
      <c r="G11" s="44"/>
      <c r="H11" s="1"/>
      <c r="I11" s="1"/>
      <c r="J11" s="1"/>
    </row>
    <row r="12" spans="1:15" ht="147" customHeight="1" x14ac:dyDescent="0.25">
      <c r="A12" s="15" t="s">
        <v>32</v>
      </c>
      <c r="B12" s="388" t="s">
        <v>460</v>
      </c>
      <c r="C12" s="388"/>
      <c r="D12" s="388"/>
      <c r="E12" s="388"/>
      <c r="F12" s="388"/>
      <c r="G12" s="388"/>
      <c r="H12" s="1"/>
      <c r="I12" s="1"/>
      <c r="J12" s="1"/>
    </row>
    <row r="13" spans="1:15" x14ac:dyDescent="0.25">
      <c r="A13" s="44" t="s">
        <v>22</v>
      </c>
      <c r="C13" s="123"/>
      <c r="D13" s="44"/>
      <c r="E13" s="44"/>
      <c r="F13" s="44"/>
      <c r="G13" s="44"/>
      <c r="H13" s="1"/>
      <c r="I13" s="1"/>
      <c r="J13" s="1"/>
    </row>
    <row r="14" spans="1:15" ht="24.6" customHeight="1" x14ac:dyDescent="0.25">
      <c r="A14" s="13" t="s">
        <v>103</v>
      </c>
      <c r="B14" s="386" t="s">
        <v>100</v>
      </c>
      <c r="C14" s="386"/>
      <c r="D14" s="386"/>
      <c r="E14" s="44"/>
      <c r="F14" s="44"/>
      <c r="G14" s="44"/>
      <c r="H14" s="1"/>
      <c r="I14" s="1"/>
      <c r="J14" s="1"/>
    </row>
    <row r="15" spans="1:15" ht="30" customHeight="1" x14ac:dyDescent="0.25">
      <c r="A15" s="44" t="s">
        <v>37</v>
      </c>
      <c r="B15" s="388" t="s">
        <v>121</v>
      </c>
      <c r="C15" s="386"/>
      <c r="D15" s="386"/>
      <c r="E15" s="386"/>
      <c r="F15" s="386"/>
      <c r="G15" s="386"/>
      <c r="H15" s="1"/>
      <c r="I15" s="1"/>
      <c r="J15" s="1"/>
    </row>
    <row r="16" spans="1:15" ht="22.9" customHeight="1" x14ac:dyDescent="0.25">
      <c r="A16" s="44" t="s">
        <v>14</v>
      </c>
      <c r="B16" s="123" t="s">
        <v>3</v>
      </c>
      <c r="C16" s="44"/>
      <c r="D16" s="44"/>
      <c r="E16" s="44"/>
      <c r="F16" s="44"/>
      <c r="G16" s="44"/>
      <c r="H16" s="1"/>
      <c r="I16" s="1"/>
      <c r="J16" s="1"/>
    </row>
    <row r="17" spans="1:10" ht="22.15" customHeight="1" x14ac:dyDescent="0.25">
      <c r="A17" s="44" t="s">
        <v>20</v>
      </c>
      <c r="B17" s="123" t="s">
        <v>114</v>
      </c>
      <c r="C17" s="44"/>
      <c r="D17" s="44"/>
      <c r="E17" s="44"/>
      <c r="F17" s="44"/>
      <c r="G17" s="44"/>
      <c r="H17" s="1"/>
      <c r="I17" s="1"/>
      <c r="J17" s="1"/>
    </row>
    <row r="18" spans="1:10" ht="24.6" customHeight="1" x14ac:dyDescent="0.25">
      <c r="A18" s="44" t="s">
        <v>4</v>
      </c>
      <c r="B18" s="388" t="s">
        <v>395</v>
      </c>
      <c r="C18" s="388"/>
      <c r="D18" s="388"/>
      <c r="E18" s="388"/>
      <c r="F18" s="388"/>
      <c r="G18" s="388"/>
      <c r="H18" s="1"/>
      <c r="I18" s="1"/>
      <c r="J18" s="1"/>
    </row>
    <row r="19" spans="1:10" ht="36.75" customHeight="1" x14ac:dyDescent="0.25">
      <c r="A19" s="13" t="s">
        <v>107</v>
      </c>
      <c r="B19" s="398" t="s">
        <v>497</v>
      </c>
      <c r="C19" s="398"/>
      <c r="D19" s="398"/>
      <c r="E19" s="398"/>
      <c r="F19" s="398"/>
      <c r="G19" s="398"/>
      <c r="H19" s="1"/>
      <c r="I19" s="1"/>
      <c r="J19" s="1"/>
    </row>
    <row r="20" spans="1:10" ht="25.5" x14ac:dyDescent="0.25">
      <c r="A20" s="13" t="s">
        <v>13</v>
      </c>
      <c r="B20" s="388" t="s">
        <v>255</v>
      </c>
      <c r="C20" s="388"/>
      <c r="D20" s="388"/>
      <c r="E20" s="388"/>
      <c r="F20" s="388"/>
      <c r="G20" s="388"/>
      <c r="H20" s="1"/>
      <c r="I20" s="1"/>
      <c r="J20" s="1"/>
    </row>
    <row r="21" spans="1:10" ht="10.15" customHeight="1" x14ac:dyDescent="0.25">
      <c r="A21" s="123"/>
      <c r="B21" s="123"/>
      <c r="C21" s="44"/>
      <c r="D21" s="44"/>
      <c r="E21" s="44"/>
      <c r="F21" s="44"/>
      <c r="G21" s="44"/>
      <c r="H21" s="1"/>
      <c r="I21" s="1"/>
      <c r="J21" s="1"/>
    </row>
    <row r="22" spans="1:10" ht="15" customHeight="1" x14ac:dyDescent="0.25">
      <c r="A22" s="404" t="s">
        <v>23</v>
      </c>
      <c r="B22" s="404"/>
      <c r="C22" s="404"/>
      <c r="D22" s="404"/>
      <c r="E22" s="404"/>
      <c r="F22" s="404"/>
      <c r="G22" s="404"/>
      <c r="H22" s="1"/>
      <c r="I22" s="1"/>
      <c r="J22" s="1"/>
    </row>
    <row r="23" spans="1:10" ht="9.6" customHeight="1" x14ac:dyDescent="0.25">
      <c r="A23" s="44"/>
      <c r="B23" s="123"/>
      <c r="C23" s="44"/>
      <c r="D23" s="44"/>
      <c r="E23" s="44"/>
      <c r="F23" s="44"/>
      <c r="G23" s="44"/>
      <c r="H23" s="1"/>
      <c r="I23" s="1"/>
      <c r="J23" s="1"/>
    </row>
    <row r="24" spans="1:10" ht="31.15" customHeight="1" x14ac:dyDescent="0.25">
      <c r="A24" s="422" t="s">
        <v>24</v>
      </c>
      <c r="B24" s="391" t="s">
        <v>5</v>
      </c>
      <c r="C24" s="125" t="s">
        <v>26</v>
      </c>
      <c r="D24" s="129" t="s">
        <v>27</v>
      </c>
      <c r="E24" s="412" t="s">
        <v>28</v>
      </c>
      <c r="F24" s="412"/>
      <c r="G24" s="412"/>
      <c r="H24" s="1"/>
      <c r="I24" s="1"/>
      <c r="J24" s="1"/>
    </row>
    <row r="25" spans="1:10" ht="21.6" customHeight="1" x14ac:dyDescent="0.25">
      <c r="A25" s="422"/>
      <c r="B25" s="392"/>
      <c r="C25" s="125" t="s">
        <v>17</v>
      </c>
      <c r="D25" s="125" t="s">
        <v>119</v>
      </c>
      <c r="E25" s="125" t="s">
        <v>127</v>
      </c>
      <c r="F25" s="125" t="s">
        <v>222</v>
      </c>
      <c r="G25" s="125" t="s">
        <v>403</v>
      </c>
      <c r="H25" s="1"/>
      <c r="I25" s="1"/>
      <c r="J25" s="1"/>
    </row>
    <row r="26" spans="1:10" ht="33.6" customHeight="1" x14ac:dyDescent="0.25">
      <c r="A26" s="7" t="s">
        <v>25</v>
      </c>
      <c r="B26" s="4" t="s">
        <v>6</v>
      </c>
      <c r="C26" s="10"/>
      <c r="D26" s="47">
        <v>1068038</v>
      </c>
      <c r="E26" s="47"/>
      <c r="F26" s="47"/>
      <c r="G26" s="47"/>
      <c r="H26" s="1"/>
      <c r="I26" s="1"/>
      <c r="J26" s="1"/>
    </row>
    <row r="27" spans="1:10" ht="22.5" customHeight="1" x14ac:dyDescent="0.25">
      <c r="A27" s="12" t="s">
        <v>18</v>
      </c>
      <c r="B27" s="4" t="s">
        <v>6</v>
      </c>
      <c r="C27" s="10"/>
      <c r="D27" s="10">
        <v>366079</v>
      </c>
      <c r="E27" s="47">
        <v>253409</v>
      </c>
      <c r="F27" s="10"/>
      <c r="G27" s="10"/>
      <c r="H27" s="1"/>
      <c r="I27" s="1"/>
      <c r="J27" s="1"/>
    </row>
    <row r="28" spans="1:10" s="126" customFormat="1" ht="30.6" customHeight="1" x14ac:dyDescent="0.25">
      <c r="A28" s="11" t="s">
        <v>29</v>
      </c>
      <c r="B28" s="125" t="s">
        <v>6</v>
      </c>
      <c r="C28" s="9">
        <f>C26+C27</f>
        <v>0</v>
      </c>
      <c r="D28" s="9">
        <f>D26+D27</f>
        <v>1434117</v>
      </c>
      <c r="E28" s="9">
        <f>E26+E27</f>
        <v>253409</v>
      </c>
      <c r="F28" s="9">
        <f>F26+F27</f>
        <v>0</v>
      </c>
      <c r="G28" s="9">
        <f>G26+G27</f>
        <v>0</v>
      </c>
      <c r="H28" s="14"/>
      <c r="I28" s="14"/>
      <c r="J28" s="14"/>
    </row>
    <row r="29" spans="1:10" ht="8.4499999999999993" customHeight="1" x14ac:dyDescent="0.25">
      <c r="A29" s="123"/>
      <c r="B29" s="123"/>
      <c r="C29" s="44"/>
      <c r="D29" s="44"/>
      <c r="E29" s="44"/>
      <c r="F29" s="44"/>
      <c r="G29" s="44"/>
      <c r="H29" s="1"/>
      <c r="I29" s="1"/>
      <c r="J29" s="1"/>
    </row>
    <row r="30" spans="1:10" ht="29.25" customHeight="1" x14ac:dyDescent="0.25">
      <c r="A30" s="13" t="s">
        <v>30</v>
      </c>
      <c r="B30" s="421" t="s">
        <v>65</v>
      </c>
      <c r="C30" s="421"/>
      <c r="D30" s="421"/>
      <c r="E30" s="44"/>
      <c r="F30" s="44"/>
      <c r="G30" s="44"/>
      <c r="H30" s="1"/>
      <c r="I30" s="1"/>
      <c r="J30" s="1"/>
    </row>
    <row r="31" spans="1:10" ht="16.899999999999999" customHeight="1" x14ac:dyDescent="0.25">
      <c r="A31" s="44" t="s">
        <v>35</v>
      </c>
      <c r="B31" s="386"/>
      <c r="C31" s="386"/>
      <c r="D31" s="386"/>
      <c r="E31" s="44"/>
      <c r="F31" s="44"/>
      <c r="G31" s="44"/>
      <c r="H31" s="1"/>
      <c r="I31" s="1"/>
      <c r="J31" s="1"/>
    </row>
    <row r="32" spans="1:10" ht="33" customHeight="1" x14ac:dyDescent="0.25">
      <c r="A32" s="44" t="s">
        <v>37</v>
      </c>
      <c r="B32" s="388" t="s">
        <v>121</v>
      </c>
      <c r="C32" s="386"/>
      <c r="D32" s="386"/>
      <c r="E32" s="386"/>
      <c r="F32" s="386"/>
      <c r="G32" s="386"/>
      <c r="H32" s="1"/>
      <c r="I32" s="1"/>
      <c r="J32" s="1"/>
    </row>
    <row r="33" spans="1:10" ht="15" customHeight="1" x14ac:dyDescent="0.25">
      <c r="A33" s="44" t="s">
        <v>20</v>
      </c>
      <c r="B33" s="123" t="s">
        <v>114</v>
      </c>
      <c r="C33" s="44"/>
      <c r="D33" s="44"/>
      <c r="E33" s="44"/>
      <c r="F33" s="44"/>
      <c r="G33" s="44"/>
      <c r="H33" s="1"/>
      <c r="I33" s="1"/>
      <c r="J33" s="1"/>
    </row>
    <row r="34" spans="1:10" ht="33" customHeight="1" x14ac:dyDescent="0.25">
      <c r="A34" s="13" t="s">
        <v>36</v>
      </c>
      <c r="B34" s="388" t="s">
        <v>268</v>
      </c>
      <c r="C34" s="388"/>
      <c r="D34" s="388"/>
      <c r="E34" s="388"/>
      <c r="F34" s="388"/>
      <c r="G34" s="388"/>
      <c r="H34" s="1"/>
      <c r="I34" s="1"/>
      <c r="J34" s="1"/>
    </row>
    <row r="35" spans="1:10" x14ac:dyDescent="0.25">
      <c r="A35" s="13"/>
      <c r="B35" s="122"/>
      <c r="C35" s="122"/>
      <c r="D35" s="122"/>
      <c r="E35" s="122"/>
      <c r="F35" s="122"/>
      <c r="G35" s="122"/>
      <c r="H35" s="1"/>
      <c r="I35" s="1"/>
      <c r="J35" s="1"/>
    </row>
    <row r="36" spans="1:10" ht="19.149999999999999" customHeight="1" x14ac:dyDescent="0.25">
      <c r="A36" s="419" t="s">
        <v>21</v>
      </c>
      <c r="B36" s="419"/>
      <c r="C36" s="419"/>
      <c r="D36" s="419"/>
      <c r="E36" s="419"/>
      <c r="F36" s="419"/>
      <c r="G36" s="419"/>
      <c r="H36" s="1"/>
      <c r="I36" s="1"/>
      <c r="J36" s="1"/>
    </row>
    <row r="37" spans="1:10" ht="31.15" customHeight="1" x14ac:dyDescent="0.25">
      <c r="A37" s="412" t="s">
        <v>21</v>
      </c>
      <c r="B37" s="391" t="s">
        <v>5</v>
      </c>
      <c r="C37" s="125" t="s">
        <v>26</v>
      </c>
      <c r="D37" s="129" t="s">
        <v>27</v>
      </c>
      <c r="E37" s="412" t="s">
        <v>28</v>
      </c>
      <c r="F37" s="412"/>
      <c r="G37" s="412"/>
      <c r="H37" s="1"/>
      <c r="I37" s="1"/>
      <c r="J37" s="1"/>
    </row>
    <row r="38" spans="1:10" ht="21" customHeight="1" x14ac:dyDescent="0.25">
      <c r="A38" s="412"/>
      <c r="B38" s="392"/>
      <c r="C38" s="125" t="s">
        <v>17</v>
      </c>
      <c r="D38" s="125" t="s">
        <v>119</v>
      </c>
      <c r="E38" s="125" t="s">
        <v>127</v>
      </c>
      <c r="F38" s="125" t="s">
        <v>222</v>
      </c>
      <c r="G38" s="125" t="s">
        <v>403</v>
      </c>
      <c r="H38" s="1"/>
      <c r="I38" s="1"/>
      <c r="J38" s="1"/>
    </row>
    <row r="39" spans="1:10" ht="38.25" x14ac:dyDescent="0.25">
      <c r="A39" s="48" t="s">
        <v>260</v>
      </c>
      <c r="B39" s="49" t="s">
        <v>6</v>
      </c>
      <c r="C39" s="10"/>
      <c r="D39" s="10">
        <v>106571</v>
      </c>
      <c r="E39" s="10"/>
      <c r="F39" s="125"/>
      <c r="G39" s="125"/>
      <c r="H39" s="1"/>
      <c r="I39" s="1"/>
      <c r="J39" s="1"/>
    </row>
    <row r="40" spans="1:10" ht="48" customHeight="1" x14ac:dyDescent="0.25">
      <c r="A40" s="48" t="s">
        <v>261</v>
      </c>
      <c r="B40" s="49" t="s">
        <v>6</v>
      </c>
      <c r="C40" s="10"/>
      <c r="D40" s="10">
        <v>171033</v>
      </c>
      <c r="E40" s="10"/>
      <c r="F40" s="10"/>
      <c r="G40" s="10"/>
      <c r="H40" s="1"/>
      <c r="I40" s="1"/>
      <c r="J40" s="1"/>
    </row>
    <row r="41" spans="1:10" ht="48" customHeight="1" x14ac:dyDescent="0.25">
      <c r="A41" s="48" t="s">
        <v>262</v>
      </c>
      <c r="B41" s="49" t="s">
        <v>6</v>
      </c>
      <c r="C41" s="10"/>
      <c r="D41" s="10">
        <v>206720</v>
      </c>
      <c r="E41" s="10"/>
      <c r="F41" s="10"/>
      <c r="G41" s="10"/>
      <c r="H41" s="1"/>
      <c r="I41" s="1"/>
      <c r="J41" s="1"/>
    </row>
    <row r="42" spans="1:10" ht="38.25" x14ac:dyDescent="0.25">
      <c r="A42" s="48" t="s">
        <v>287</v>
      </c>
      <c r="B42" s="49" t="s">
        <v>6</v>
      </c>
      <c r="C42" s="10"/>
      <c r="D42" s="10">
        <v>100000</v>
      </c>
      <c r="E42" s="10"/>
      <c r="F42" s="10"/>
      <c r="G42" s="10"/>
      <c r="H42" s="1"/>
      <c r="I42" s="1"/>
      <c r="J42" s="1"/>
    </row>
    <row r="43" spans="1:10" ht="38.25" x14ac:dyDescent="0.25">
      <c r="A43" s="48" t="s">
        <v>288</v>
      </c>
      <c r="B43" s="49" t="s">
        <v>6</v>
      </c>
      <c r="C43" s="10"/>
      <c r="D43" s="10">
        <v>63740</v>
      </c>
      <c r="E43" s="10"/>
      <c r="F43" s="10"/>
      <c r="G43" s="10"/>
      <c r="H43" s="1"/>
      <c r="I43" s="1"/>
      <c r="J43" s="1"/>
    </row>
    <row r="44" spans="1:10" ht="38.25" x14ac:dyDescent="0.25">
      <c r="A44" s="48" t="s">
        <v>289</v>
      </c>
      <c r="B44" s="49" t="s">
        <v>6</v>
      </c>
      <c r="C44" s="10"/>
      <c r="D44" s="10">
        <v>113339</v>
      </c>
      <c r="E44" s="10"/>
      <c r="F44" s="10"/>
      <c r="G44" s="10"/>
      <c r="H44" s="1"/>
      <c r="I44" s="1"/>
      <c r="J44" s="1"/>
    </row>
    <row r="45" spans="1:10" ht="49.5" customHeight="1" x14ac:dyDescent="0.25">
      <c r="A45" s="48" t="s">
        <v>290</v>
      </c>
      <c r="B45" s="49" t="s">
        <v>6</v>
      </c>
      <c r="C45" s="10"/>
      <c r="D45" s="10">
        <v>79430</v>
      </c>
      <c r="E45" s="10"/>
      <c r="F45" s="10"/>
      <c r="G45" s="10"/>
      <c r="H45" s="1"/>
      <c r="I45" s="1"/>
      <c r="J45" s="1"/>
    </row>
    <row r="46" spans="1:10" ht="51" x14ac:dyDescent="0.25">
      <c r="A46" s="48" t="s">
        <v>291</v>
      </c>
      <c r="B46" s="49" t="s">
        <v>6</v>
      </c>
      <c r="C46" s="10"/>
      <c r="D46" s="10">
        <v>132515</v>
      </c>
      <c r="E46" s="10"/>
      <c r="F46" s="10"/>
      <c r="G46" s="10"/>
      <c r="H46" s="1"/>
      <c r="I46" s="1"/>
      <c r="J46" s="1"/>
    </row>
    <row r="47" spans="1:10" ht="57.6" customHeight="1" x14ac:dyDescent="0.25">
      <c r="A47" s="48" t="s">
        <v>292</v>
      </c>
      <c r="B47" s="49" t="s">
        <v>6</v>
      </c>
      <c r="C47" s="10"/>
      <c r="D47" s="10">
        <v>65580</v>
      </c>
      <c r="E47" s="10"/>
      <c r="F47" s="10"/>
      <c r="G47" s="10"/>
      <c r="H47" s="1"/>
      <c r="I47" s="1"/>
      <c r="J47" s="1"/>
    </row>
    <row r="48" spans="1:10" ht="54.6" customHeight="1" x14ac:dyDescent="0.25">
      <c r="A48" s="48" t="s">
        <v>293</v>
      </c>
      <c r="B48" s="49" t="s">
        <v>6</v>
      </c>
      <c r="C48" s="10"/>
      <c r="D48" s="10">
        <v>29110</v>
      </c>
      <c r="E48" s="10"/>
      <c r="F48" s="10"/>
      <c r="G48" s="10"/>
      <c r="H48" s="1"/>
      <c r="I48" s="1"/>
      <c r="J48" s="1"/>
    </row>
    <row r="49" spans="1:10" ht="45.6" hidden="1" customHeight="1" x14ac:dyDescent="0.25">
      <c r="A49" s="48"/>
      <c r="B49" s="49"/>
      <c r="C49" s="10"/>
      <c r="D49" s="10"/>
      <c r="E49" s="10"/>
      <c r="F49" s="10"/>
      <c r="G49" s="10"/>
      <c r="H49" s="1"/>
      <c r="I49" s="1"/>
      <c r="J49" s="1"/>
    </row>
    <row r="50" spans="1:10" ht="45.6" hidden="1" customHeight="1" x14ac:dyDescent="0.25">
      <c r="A50" s="48"/>
      <c r="B50" s="49"/>
      <c r="C50" s="10"/>
      <c r="D50" s="10"/>
      <c r="E50" s="10"/>
      <c r="F50" s="10"/>
      <c r="G50" s="10"/>
      <c r="H50" s="1"/>
      <c r="I50" s="1"/>
      <c r="J50" s="1"/>
    </row>
    <row r="51" spans="1:10" ht="32.450000000000003" hidden="1" customHeight="1" x14ac:dyDescent="0.25">
      <c r="A51" s="48"/>
      <c r="B51" s="49"/>
      <c r="C51" s="10"/>
      <c r="D51" s="10"/>
      <c r="E51" s="10"/>
      <c r="F51" s="10"/>
      <c r="G51" s="10"/>
      <c r="H51" s="1"/>
      <c r="I51" s="1"/>
      <c r="J51" s="1"/>
    </row>
    <row r="52" spans="1:10" hidden="1" x14ac:dyDescent="0.25">
      <c r="A52" s="48"/>
      <c r="B52" s="49"/>
      <c r="C52" s="10"/>
      <c r="D52" s="10"/>
      <c r="E52" s="10"/>
      <c r="F52" s="47"/>
      <c r="G52" s="10"/>
      <c r="H52" s="1"/>
      <c r="I52" s="1"/>
      <c r="J52" s="1"/>
    </row>
    <row r="53" spans="1:10" hidden="1" x14ac:dyDescent="0.25">
      <c r="A53" s="48"/>
      <c r="B53" s="49"/>
      <c r="C53" s="10"/>
      <c r="D53" s="10"/>
      <c r="E53" s="10"/>
      <c r="F53" s="47"/>
      <c r="G53" s="10"/>
      <c r="H53" s="1"/>
      <c r="I53" s="1"/>
      <c r="J53" s="1"/>
    </row>
    <row r="54" spans="1:10" ht="45" hidden="1" customHeight="1" x14ac:dyDescent="0.25">
      <c r="A54" s="48"/>
      <c r="B54" s="49"/>
      <c r="C54" s="10"/>
      <c r="D54" s="10"/>
      <c r="E54" s="10"/>
      <c r="F54" s="47"/>
      <c r="G54" s="10"/>
      <c r="H54" s="1"/>
      <c r="I54" s="1"/>
      <c r="J54" s="1"/>
    </row>
    <row r="55" spans="1:10" ht="44.45" hidden="1" customHeight="1" x14ac:dyDescent="0.25">
      <c r="A55" s="48"/>
      <c r="B55" s="49"/>
      <c r="C55" s="10"/>
      <c r="D55" s="10"/>
      <c r="E55" s="10"/>
      <c r="F55" s="47"/>
      <c r="G55" s="10"/>
      <c r="H55" s="1"/>
      <c r="I55" s="1"/>
      <c r="J55" s="1"/>
    </row>
    <row r="56" spans="1:10" ht="44.45" hidden="1" customHeight="1" x14ac:dyDescent="0.25">
      <c r="A56" s="48"/>
      <c r="B56" s="49"/>
      <c r="C56" s="10"/>
      <c r="D56" s="10"/>
      <c r="E56" s="10"/>
      <c r="F56" s="47"/>
      <c r="G56" s="10"/>
      <c r="H56" s="1"/>
      <c r="I56" s="1"/>
      <c r="J56" s="1"/>
    </row>
    <row r="57" spans="1:10" ht="43.9" hidden="1" customHeight="1" x14ac:dyDescent="0.25">
      <c r="A57" s="48"/>
      <c r="B57" s="49"/>
      <c r="C57" s="10"/>
      <c r="D57" s="10"/>
      <c r="E57" s="10"/>
      <c r="F57" s="47"/>
      <c r="G57" s="10"/>
      <c r="H57" s="1"/>
      <c r="I57" s="1"/>
      <c r="J57" s="1"/>
    </row>
    <row r="58" spans="1:10" hidden="1" x14ac:dyDescent="0.25">
      <c r="A58" s="48"/>
      <c r="B58" s="49"/>
      <c r="C58" s="10"/>
      <c r="D58" s="10"/>
      <c r="E58" s="10"/>
      <c r="F58" s="47"/>
      <c r="G58" s="10"/>
      <c r="H58" s="1"/>
      <c r="I58" s="1"/>
      <c r="J58" s="1"/>
    </row>
    <row r="59" spans="1:10" hidden="1" x14ac:dyDescent="0.25">
      <c r="A59" s="48"/>
      <c r="B59" s="49"/>
      <c r="C59" s="10"/>
      <c r="D59" s="10"/>
      <c r="E59" s="10"/>
      <c r="F59" s="47"/>
      <c r="G59" s="10"/>
      <c r="H59" s="1"/>
      <c r="I59" s="1"/>
      <c r="J59" s="1"/>
    </row>
    <row r="60" spans="1:10" hidden="1" x14ac:dyDescent="0.25">
      <c r="A60" s="48"/>
      <c r="B60" s="49"/>
      <c r="C60" s="10"/>
      <c r="D60" s="10"/>
      <c r="E60" s="10"/>
      <c r="F60" s="47"/>
      <c r="G60" s="10"/>
      <c r="H60" s="1"/>
      <c r="I60" s="1"/>
      <c r="J60" s="1"/>
    </row>
    <row r="61" spans="1:10" hidden="1" x14ac:dyDescent="0.25">
      <c r="A61" s="48"/>
      <c r="B61" s="49"/>
      <c r="C61" s="10"/>
      <c r="D61" s="10"/>
      <c r="E61" s="10"/>
      <c r="F61" s="47"/>
      <c r="G61" s="10"/>
      <c r="H61" s="1"/>
      <c r="I61" s="1"/>
      <c r="J61" s="1"/>
    </row>
    <row r="62" spans="1:10" hidden="1" x14ac:dyDescent="0.25">
      <c r="A62" s="48"/>
      <c r="B62" s="49"/>
      <c r="C62" s="10"/>
      <c r="D62" s="10"/>
      <c r="E62" s="10"/>
      <c r="F62" s="47"/>
      <c r="G62" s="10"/>
      <c r="H62" s="1"/>
      <c r="I62" s="1"/>
      <c r="J62" s="1"/>
    </row>
    <row r="63" spans="1:10" hidden="1" x14ac:dyDescent="0.25">
      <c r="A63" s="48"/>
      <c r="B63" s="49"/>
      <c r="C63" s="10"/>
      <c r="D63" s="10"/>
      <c r="E63" s="10"/>
      <c r="F63" s="47"/>
      <c r="G63" s="10"/>
      <c r="H63" s="1"/>
      <c r="I63" s="1"/>
      <c r="J63" s="1"/>
    </row>
    <row r="64" spans="1:10" hidden="1" x14ac:dyDescent="0.25">
      <c r="A64" s="48"/>
      <c r="B64" s="49"/>
      <c r="C64" s="10"/>
      <c r="D64" s="10"/>
      <c r="E64" s="10"/>
      <c r="F64" s="47"/>
      <c r="G64" s="10"/>
      <c r="H64" s="1"/>
      <c r="I64" s="1"/>
      <c r="J64" s="1"/>
    </row>
    <row r="65" spans="1:10" ht="42.6" hidden="1" customHeight="1" x14ac:dyDescent="0.25">
      <c r="A65" s="48"/>
      <c r="B65" s="49"/>
      <c r="C65" s="10"/>
      <c r="D65" s="10"/>
      <c r="E65" s="10"/>
      <c r="F65" s="47"/>
      <c r="G65" s="10"/>
      <c r="H65" s="1"/>
      <c r="I65" s="1"/>
      <c r="J65" s="1"/>
    </row>
    <row r="66" spans="1:10" ht="21" customHeight="1" x14ac:dyDescent="0.25">
      <c r="A66" s="404" t="s">
        <v>101</v>
      </c>
      <c r="B66" s="404"/>
      <c r="C66" s="404"/>
      <c r="D66" s="404"/>
      <c r="E66" s="404"/>
      <c r="F66" s="404"/>
      <c r="G66" s="404"/>
      <c r="H66" s="1"/>
      <c r="I66" s="1"/>
      <c r="J66" s="1"/>
    </row>
    <row r="67" spans="1:10" ht="31.15" customHeight="1" x14ac:dyDescent="0.25">
      <c r="A67" s="422" t="s">
        <v>24</v>
      </c>
      <c r="B67" s="391" t="s">
        <v>5</v>
      </c>
      <c r="C67" s="125" t="s">
        <v>26</v>
      </c>
      <c r="D67" s="129" t="s">
        <v>27</v>
      </c>
      <c r="E67" s="412" t="s">
        <v>28</v>
      </c>
      <c r="F67" s="412"/>
      <c r="G67" s="412"/>
      <c r="H67" s="1"/>
      <c r="I67" s="1"/>
      <c r="J67" s="1"/>
    </row>
    <row r="68" spans="1:10" ht="21.6" customHeight="1" x14ac:dyDescent="0.25">
      <c r="A68" s="422"/>
      <c r="B68" s="392"/>
      <c r="C68" s="125" t="s">
        <v>17</v>
      </c>
      <c r="D68" s="125" t="s">
        <v>119</v>
      </c>
      <c r="E68" s="125" t="s">
        <v>127</v>
      </c>
      <c r="F68" s="125" t="s">
        <v>222</v>
      </c>
      <c r="G68" s="125" t="s">
        <v>403</v>
      </c>
      <c r="H68" s="1"/>
      <c r="I68" s="1"/>
      <c r="J68" s="1"/>
    </row>
    <row r="69" spans="1:10" s="126" customFormat="1" ht="30.6" customHeight="1" x14ac:dyDescent="0.25">
      <c r="A69" s="11" t="s">
        <v>29</v>
      </c>
      <c r="B69" s="125" t="s">
        <v>6</v>
      </c>
      <c r="C69" s="9">
        <f>SUM(C40:C65)</f>
        <v>0</v>
      </c>
      <c r="D69" s="9">
        <f>SUM(D39:D65)</f>
        <v>1068038</v>
      </c>
      <c r="E69" s="9">
        <v>0</v>
      </c>
      <c r="F69" s="9">
        <f>SUM(F40:F65)</f>
        <v>0</v>
      </c>
      <c r="G69" s="9">
        <f>SUM(G40:G65)</f>
        <v>0</v>
      </c>
      <c r="H69" s="14"/>
      <c r="I69" s="14"/>
      <c r="J69" s="14"/>
    </row>
    <row r="70" spans="1:10" ht="29.25" customHeight="1" x14ac:dyDescent="0.25">
      <c r="A70" s="13" t="s">
        <v>30</v>
      </c>
      <c r="B70" s="421" t="s">
        <v>31</v>
      </c>
      <c r="C70" s="421"/>
      <c r="D70" s="44"/>
      <c r="E70" s="44"/>
      <c r="F70" s="44"/>
      <c r="G70" s="44"/>
      <c r="H70" s="1"/>
      <c r="I70" s="1"/>
      <c r="J70" s="1"/>
    </row>
    <row r="71" spans="1:10" ht="16.899999999999999" customHeight="1" x14ac:dyDescent="0.25">
      <c r="A71" s="44" t="s">
        <v>35</v>
      </c>
      <c r="B71" s="386"/>
      <c r="C71" s="386"/>
      <c r="D71" s="386"/>
      <c r="E71" s="44"/>
      <c r="F71" s="44"/>
      <c r="G71" s="44"/>
      <c r="H71" s="1"/>
      <c r="I71" s="1"/>
      <c r="J71" s="1"/>
    </row>
    <row r="72" spans="1:10" ht="33" customHeight="1" x14ac:dyDescent="0.25">
      <c r="A72" s="44" t="s">
        <v>37</v>
      </c>
      <c r="B72" s="388" t="s">
        <v>121</v>
      </c>
      <c r="C72" s="386"/>
      <c r="D72" s="386"/>
      <c r="E72" s="386"/>
      <c r="F72" s="386"/>
      <c r="G72" s="386"/>
      <c r="H72" s="1"/>
      <c r="I72" s="1"/>
      <c r="J72" s="1"/>
    </row>
    <row r="73" spans="1:10" ht="15" customHeight="1" x14ac:dyDescent="0.25">
      <c r="A73" s="44" t="s">
        <v>20</v>
      </c>
      <c r="B73" s="123" t="s">
        <v>114</v>
      </c>
      <c r="C73" s="44"/>
      <c r="D73" s="44"/>
      <c r="E73" s="44"/>
      <c r="F73" s="44"/>
      <c r="G73" s="44"/>
      <c r="H73" s="1"/>
      <c r="I73" s="1"/>
      <c r="J73" s="1"/>
    </row>
    <row r="74" spans="1:10" ht="33" customHeight="1" x14ac:dyDescent="0.25">
      <c r="A74" s="13" t="s">
        <v>36</v>
      </c>
      <c r="B74" s="388" t="s">
        <v>268</v>
      </c>
      <c r="C74" s="388"/>
      <c r="D74" s="388"/>
      <c r="E74" s="388"/>
      <c r="F74" s="388"/>
      <c r="G74" s="388"/>
      <c r="H74" s="1"/>
      <c r="I74" s="1"/>
      <c r="J74" s="1"/>
    </row>
    <row r="75" spans="1:10" ht="15" customHeight="1" x14ac:dyDescent="0.25">
      <c r="A75" s="13"/>
      <c r="B75" s="122"/>
      <c r="C75" s="122"/>
      <c r="D75" s="122"/>
      <c r="E75" s="122"/>
      <c r="F75" s="122"/>
      <c r="G75" s="122"/>
      <c r="H75" s="1"/>
      <c r="I75" s="1"/>
      <c r="J75" s="1"/>
    </row>
    <row r="76" spans="1:10" ht="19.149999999999999" customHeight="1" x14ac:dyDescent="0.25">
      <c r="A76" s="419" t="s">
        <v>21</v>
      </c>
      <c r="B76" s="419"/>
      <c r="C76" s="419"/>
      <c r="D76" s="419"/>
      <c r="E76" s="419"/>
      <c r="F76" s="419"/>
      <c r="G76" s="419"/>
      <c r="H76" s="1"/>
      <c r="I76" s="1"/>
      <c r="J76" s="1"/>
    </row>
    <row r="77" spans="1:10" ht="31.15" customHeight="1" x14ac:dyDescent="0.25">
      <c r="A77" s="412" t="s">
        <v>21</v>
      </c>
      <c r="B77" s="391" t="s">
        <v>5</v>
      </c>
      <c r="C77" s="125" t="s">
        <v>26</v>
      </c>
      <c r="D77" s="129" t="s">
        <v>27</v>
      </c>
      <c r="E77" s="412" t="s">
        <v>28</v>
      </c>
      <c r="F77" s="412"/>
      <c r="G77" s="412"/>
      <c r="H77" s="1"/>
      <c r="I77" s="1"/>
      <c r="J77" s="1"/>
    </row>
    <row r="78" spans="1:10" ht="21" customHeight="1" x14ac:dyDescent="0.25">
      <c r="A78" s="412"/>
      <c r="B78" s="392"/>
      <c r="C78" s="125" t="s">
        <v>17</v>
      </c>
      <c r="D78" s="125" t="s">
        <v>119</v>
      </c>
      <c r="E78" s="125" t="s">
        <v>127</v>
      </c>
      <c r="F78" s="125" t="s">
        <v>222</v>
      </c>
      <c r="G78" s="125" t="s">
        <v>403</v>
      </c>
      <c r="H78" s="1"/>
      <c r="I78" s="1"/>
      <c r="J78" s="1"/>
    </row>
    <row r="79" spans="1:10" ht="24" customHeight="1" x14ac:dyDescent="0.25">
      <c r="A79" s="48" t="s">
        <v>402</v>
      </c>
      <c r="B79" s="26" t="s">
        <v>66</v>
      </c>
      <c r="C79" s="10"/>
      <c r="D79" s="10">
        <v>5</v>
      </c>
      <c r="E79" s="10">
        <v>1</v>
      </c>
      <c r="F79" s="10"/>
      <c r="G79" s="10"/>
      <c r="H79" s="1"/>
      <c r="I79" s="1"/>
      <c r="J79" s="1"/>
    </row>
    <row r="80" spans="1:10" ht="25.5" x14ac:dyDescent="0.25">
      <c r="A80" s="48" t="s">
        <v>401</v>
      </c>
      <c r="B80" s="26" t="s">
        <v>66</v>
      </c>
      <c r="C80" s="10"/>
      <c r="D80" s="10">
        <v>4</v>
      </c>
      <c r="E80" s="10">
        <v>2</v>
      </c>
      <c r="F80" s="10"/>
      <c r="G80" s="10"/>
      <c r="H80" s="1"/>
      <c r="I80" s="1"/>
      <c r="J80" s="1"/>
    </row>
    <row r="81" spans="1:10" ht="45.6" hidden="1" customHeight="1" x14ac:dyDescent="0.25">
      <c r="A81" s="48"/>
      <c r="B81" s="26" t="s">
        <v>66</v>
      </c>
      <c r="C81" s="10"/>
      <c r="D81" s="10">
        <v>1</v>
      </c>
      <c r="E81" s="10"/>
      <c r="F81" s="10"/>
      <c r="G81" s="10"/>
      <c r="H81" s="1"/>
      <c r="I81" s="1"/>
      <c r="J81" s="1"/>
    </row>
    <row r="82" spans="1:10" ht="45.6" hidden="1" customHeight="1" x14ac:dyDescent="0.25">
      <c r="A82" s="48"/>
      <c r="B82" s="49"/>
      <c r="C82" s="10"/>
      <c r="D82" s="10"/>
      <c r="E82" s="47"/>
      <c r="F82" s="10"/>
      <c r="G82" s="10"/>
      <c r="H82" s="1"/>
      <c r="I82" s="1"/>
      <c r="J82" s="1"/>
    </row>
    <row r="83" spans="1:10" ht="18" customHeight="1" x14ac:dyDescent="0.25">
      <c r="A83" s="48" t="s">
        <v>400</v>
      </c>
      <c r="B83" s="49" t="s">
        <v>66</v>
      </c>
      <c r="C83" s="10"/>
      <c r="D83" s="10">
        <v>1</v>
      </c>
      <c r="E83" s="47"/>
      <c r="F83" s="10"/>
      <c r="G83" s="10"/>
      <c r="H83" s="1"/>
      <c r="I83" s="1"/>
      <c r="J83" s="1"/>
    </row>
    <row r="84" spans="1:10" ht="21" customHeight="1" x14ac:dyDescent="0.25">
      <c r="A84" s="404" t="s">
        <v>101</v>
      </c>
      <c r="B84" s="404"/>
      <c r="C84" s="404"/>
      <c r="D84" s="404"/>
      <c r="E84" s="404"/>
      <c r="F84" s="404"/>
      <c r="G84" s="404"/>
      <c r="H84" s="1"/>
      <c r="I84" s="1"/>
      <c r="J84" s="1"/>
    </row>
    <row r="85" spans="1:10" ht="30" customHeight="1" x14ac:dyDescent="0.25">
      <c r="A85" s="410" t="s">
        <v>38</v>
      </c>
      <c r="B85" s="391" t="s">
        <v>5</v>
      </c>
      <c r="C85" s="125" t="s">
        <v>26</v>
      </c>
      <c r="D85" s="129" t="s">
        <v>27</v>
      </c>
      <c r="E85" s="412" t="s">
        <v>28</v>
      </c>
      <c r="F85" s="412"/>
      <c r="G85" s="412"/>
      <c r="H85" s="1"/>
      <c r="I85" s="1"/>
      <c r="J85" s="1"/>
    </row>
    <row r="86" spans="1:10" ht="21.6" customHeight="1" x14ac:dyDescent="0.25">
      <c r="A86" s="411"/>
      <c r="B86" s="392"/>
      <c r="C86" s="125" t="s">
        <v>17</v>
      </c>
      <c r="D86" s="125" t="s">
        <v>119</v>
      </c>
      <c r="E86" s="125" t="s">
        <v>127</v>
      </c>
      <c r="F86" s="125" t="s">
        <v>222</v>
      </c>
      <c r="G86" s="125" t="s">
        <v>403</v>
      </c>
      <c r="H86" s="1"/>
      <c r="I86" s="1"/>
      <c r="J86" s="1"/>
    </row>
    <row r="87" spans="1:10" ht="37.9" customHeight="1" x14ac:dyDescent="0.25">
      <c r="A87" s="11" t="s">
        <v>39</v>
      </c>
      <c r="B87" s="125" t="s">
        <v>6</v>
      </c>
      <c r="C87" s="9">
        <v>0</v>
      </c>
      <c r="D87" s="9">
        <v>366079</v>
      </c>
      <c r="E87" s="9">
        <v>253409</v>
      </c>
      <c r="F87" s="9">
        <f>SUM(F79:F83)</f>
        <v>0</v>
      </c>
      <c r="G87" s="9">
        <f>SUM(G79:G83)</f>
        <v>0</v>
      </c>
      <c r="H87" s="1"/>
      <c r="I87" s="1"/>
      <c r="J87" s="1"/>
    </row>
    <row r="88" spans="1:10" ht="75" hidden="1" customHeight="1" x14ac:dyDescent="0.25">
      <c r="A88" s="16"/>
      <c r="B88" s="38"/>
      <c r="C88" s="127"/>
      <c r="D88" s="127"/>
      <c r="E88" s="127"/>
      <c r="F88" s="445" t="s">
        <v>239</v>
      </c>
      <c r="G88" s="445"/>
      <c r="H88" s="1"/>
      <c r="I88" s="1"/>
      <c r="J88" s="1"/>
    </row>
    <row r="89" spans="1:10" ht="60" hidden="1" customHeight="1" x14ac:dyDescent="0.25">
      <c r="E89" s="3"/>
      <c r="F89" s="446" t="s">
        <v>270</v>
      </c>
      <c r="G89" s="446"/>
    </row>
    <row r="90" spans="1:10" s="75" customFormat="1" ht="57.75" customHeight="1" x14ac:dyDescent="0.25">
      <c r="A90" s="72"/>
      <c r="B90" s="73"/>
      <c r="C90" s="73"/>
      <c r="D90" s="73"/>
      <c r="E90" s="74"/>
      <c r="F90" s="402" t="s">
        <v>476</v>
      </c>
      <c r="G90" s="402"/>
      <c r="H90" s="74"/>
    </row>
    <row r="91" spans="1:10" s="5" customFormat="1" ht="129.75" hidden="1" customHeight="1" x14ac:dyDescent="0.25">
      <c r="E91" s="1"/>
      <c r="F91" s="428" t="s">
        <v>370</v>
      </c>
      <c r="G91" s="428"/>
      <c r="H91" s="1"/>
    </row>
    <row r="92" spans="1:10" x14ac:dyDescent="0.25">
      <c r="A92" s="5"/>
      <c r="B92" s="5"/>
      <c r="C92" s="5"/>
      <c r="D92" s="5"/>
      <c r="E92" s="5"/>
      <c r="H92" s="1"/>
      <c r="I92" s="1"/>
      <c r="J92" s="1"/>
    </row>
    <row r="93" spans="1:10" ht="16.149999999999999" customHeight="1" x14ac:dyDescent="0.25">
      <c r="A93" s="404" t="s">
        <v>40</v>
      </c>
      <c r="B93" s="404"/>
      <c r="C93" s="404"/>
      <c r="D93" s="404"/>
      <c r="E93" s="404"/>
      <c r="F93" s="404"/>
      <c r="G93" s="404"/>
      <c r="H93" s="1"/>
      <c r="I93" s="1"/>
      <c r="J93" s="1"/>
    </row>
    <row r="94" spans="1:10" ht="21" customHeight="1" x14ac:dyDescent="0.25">
      <c r="A94" s="404" t="s">
        <v>234</v>
      </c>
      <c r="B94" s="404"/>
      <c r="C94" s="404"/>
      <c r="D94" s="404"/>
      <c r="E94" s="404"/>
      <c r="F94" s="404"/>
      <c r="G94" s="404"/>
      <c r="H94" s="1"/>
      <c r="I94" s="1"/>
      <c r="J94" s="1"/>
    </row>
    <row r="95" spans="1:10" ht="15" customHeight="1" x14ac:dyDescent="0.25">
      <c r="A95" s="13"/>
      <c r="B95" s="404" t="s">
        <v>465</v>
      </c>
      <c r="C95" s="404"/>
      <c r="D95" s="404"/>
      <c r="E95" s="404"/>
      <c r="F95" s="6"/>
      <c r="G95" s="6"/>
      <c r="H95" s="1"/>
      <c r="I95" s="1"/>
      <c r="J95" s="1"/>
    </row>
    <row r="96" spans="1:10" ht="15" customHeight="1" x14ac:dyDescent="0.25">
      <c r="A96" s="13"/>
      <c r="B96" s="124"/>
      <c r="C96" s="124"/>
      <c r="D96" s="124"/>
      <c r="E96" s="124"/>
      <c r="F96" s="6"/>
      <c r="G96" s="6"/>
      <c r="H96" s="1"/>
      <c r="I96" s="1"/>
      <c r="J96" s="1"/>
    </row>
    <row r="97" spans="1:10" ht="36" customHeight="1" x14ac:dyDescent="0.25">
      <c r="A97" s="15" t="s">
        <v>41</v>
      </c>
      <c r="B97" s="388" t="s">
        <v>271</v>
      </c>
      <c r="C97" s="388"/>
      <c r="D97" s="388"/>
      <c r="E97" s="388"/>
      <c r="F97" s="388"/>
      <c r="G97" s="388"/>
      <c r="H97" s="1"/>
      <c r="I97" s="1"/>
      <c r="J97" s="1"/>
    </row>
    <row r="98" spans="1:10" ht="19.899999999999999" customHeight="1" x14ac:dyDescent="0.25">
      <c r="A98" s="13" t="s">
        <v>42</v>
      </c>
      <c r="B98" s="386" t="s">
        <v>338</v>
      </c>
      <c r="C98" s="386"/>
      <c r="D98" s="386"/>
      <c r="E98" s="123"/>
      <c r="F98" s="123"/>
      <c r="G98" s="123"/>
      <c r="H98" s="1"/>
      <c r="I98" s="1"/>
      <c r="J98" s="1"/>
    </row>
    <row r="99" spans="1:10" ht="130.9" customHeight="1" x14ac:dyDescent="0.25">
      <c r="A99" s="13" t="s">
        <v>0</v>
      </c>
      <c r="B99" s="388" t="s">
        <v>461</v>
      </c>
      <c r="C99" s="388"/>
      <c r="D99" s="388"/>
      <c r="E99" s="388"/>
      <c r="F99" s="388"/>
      <c r="G99" s="388"/>
      <c r="H99" s="1"/>
      <c r="I99" s="1"/>
      <c r="J99" s="1"/>
    </row>
    <row r="100" spans="1:10" x14ac:dyDescent="0.25">
      <c r="A100" s="44" t="s">
        <v>43</v>
      </c>
      <c r="B100" s="123"/>
      <c r="C100" s="44"/>
      <c r="D100" s="44"/>
      <c r="E100" s="44"/>
      <c r="F100" s="44"/>
      <c r="G100" s="44"/>
      <c r="H100" s="1"/>
      <c r="I100" s="1"/>
      <c r="J100" s="1"/>
    </row>
    <row r="101" spans="1:10" ht="25.5" x14ac:dyDescent="0.25">
      <c r="A101" s="13" t="s">
        <v>1</v>
      </c>
      <c r="B101" s="386" t="s">
        <v>104</v>
      </c>
      <c r="C101" s="386"/>
      <c r="D101" s="386"/>
      <c r="E101" s="44"/>
      <c r="F101" s="44"/>
      <c r="G101" s="44"/>
      <c r="H101" s="1"/>
      <c r="I101" s="1"/>
      <c r="J101" s="1"/>
    </row>
    <row r="102" spans="1:10" ht="33" customHeight="1" x14ac:dyDescent="0.25">
      <c r="A102" s="13" t="s">
        <v>44</v>
      </c>
      <c r="B102" s="388" t="s">
        <v>122</v>
      </c>
      <c r="C102" s="388"/>
      <c r="D102" s="388"/>
      <c r="E102" s="388"/>
      <c r="F102" s="388"/>
      <c r="G102" s="388"/>
      <c r="H102" s="1"/>
      <c r="I102" s="1"/>
      <c r="J102" s="1"/>
    </row>
    <row r="103" spans="1:10" ht="21" customHeight="1" x14ac:dyDescent="0.25">
      <c r="A103" s="13" t="s">
        <v>45</v>
      </c>
      <c r="B103" s="386" t="s">
        <v>54</v>
      </c>
      <c r="C103" s="386"/>
      <c r="D103" s="44"/>
      <c r="E103" s="44"/>
      <c r="F103" s="44"/>
      <c r="G103" s="44"/>
      <c r="H103" s="1"/>
      <c r="I103" s="1"/>
      <c r="J103" s="1"/>
    </row>
    <row r="104" spans="1:10" ht="24" customHeight="1" x14ac:dyDescent="0.25">
      <c r="A104" s="13" t="s">
        <v>55</v>
      </c>
      <c r="B104" s="123" t="s">
        <v>115</v>
      </c>
      <c r="C104" s="44"/>
      <c r="D104" s="44"/>
      <c r="E104" s="44"/>
      <c r="F104" s="44"/>
      <c r="G104" s="44"/>
      <c r="H104" s="1"/>
      <c r="I104" s="1"/>
      <c r="J104" s="1"/>
    </row>
    <row r="105" spans="1:10" ht="22.15" customHeight="1" x14ac:dyDescent="0.25">
      <c r="A105" s="13" t="s">
        <v>46</v>
      </c>
      <c r="B105" s="388" t="s">
        <v>368</v>
      </c>
      <c r="C105" s="388"/>
      <c r="D105" s="388"/>
      <c r="E105" s="388"/>
      <c r="F105" s="388"/>
      <c r="G105" s="388"/>
      <c r="H105" s="1"/>
      <c r="I105" s="1"/>
      <c r="J105" s="1"/>
    </row>
    <row r="106" spans="1:10" ht="45" customHeight="1" x14ac:dyDescent="0.25">
      <c r="A106" s="13" t="s">
        <v>118</v>
      </c>
      <c r="B106" s="398" t="s">
        <v>498</v>
      </c>
      <c r="C106" s="398"/>
      <c r="D106" s="398"/>
      <c r="E106" s="398"/>
      <c r="F106" s="398"/>
      <c r="G106" s="398"/>
      <c r="H106" s="1"/>
      <c r="I106" s="1"/>
      <c r="J106" s="1"/>
    </row>
    <row r="107" spans="1:10" ht="31.15" customHeight="1" x14ac:dyDescent="0.25">
      <c r="A107" s="13" t="s">
        <v>47</v>
      </c>
      <c r="B107" s="388" t="s">
        <v>483</v>
      </c>
      <c r="C107" s="388"/>
      <c r="D107" s="388"/>
      <c r="E107" s="388"/>
      <c r="F107" s="388"/>
      <c r="G107" s="388"/>
      <c r="H107" s="1"/>
      <c r="I107" s="1"/>
      <c r="J107" s="1"/>
    </row>
    <row r="108" spans="1:10" ht="10.15" customHeight="1" x14ac:dyDescent="0.25">
      <c r="A108" s="122"/>
      <c r="B108" s="123"/>
      <c r="C108" s="44"/>
      <c r="D108" s="44"/>
      <c r="E108" s="44"/>
      <c r="F108" s="44"/>
      <c r="G108" s="44"/>
      <c r="H108" s="1"/>
      <c r="I108" s="1"/>
      <c r="J108" s="1"/>
    </row>
    <row r="109" spans="1:10" ht="13.15" customHeight="1" x14ac:dyDescent="0.25">
      <c r="A109" s="399" t="s">
        <v>48</v>
      </c>
      <c r="B109" s="399"/>
      <c r="C109" s="399"/>
      <c r="D109" s="399"/>
      <c r="E109" s="399"/>
      <c r="F109" s="399"/>
      <c r="G109" s="399"/>
      <c r="H109" s="1"/>
      <c r="I109" s="1"/>
      <c r="J109" s="1"/>
    </row>
    <row r="110" spans="1:10" ht="9" customHeight="1" x14ac:dyDescent="0.25">
      <c r="A110" s="122"/>
      <c r="B110" s="123"/>
      <c r="C110" s="44"/>
      <c r="D110" s="44"/>
      <c r="E110" s="44"/>
      <c r="F110" s="44"/>
      <c r="G110" s="44"/>
      <c r="H110" s="1"/>
      <c r="I110" s="1"/>
      <c r="J110" s="1"/>
    </row>
    <row r="111" spans="1:10" ht="28.9" customHeight="1" x14ac:dyDescent="0.25">
      <c r="A111" s="391" t="s">
        <v>49</v>
      </c>
      <c r="B111" s="391" t="s">
        <v>11</v>
      </c>
      <c r="C111" s="125" t="s">
        <v>50</v>
      </c>
      <c r="D111" s="125" t="s">
        <v>15</v>
      </c>
      <c r="E111" s="393" t="s">
        <v>51</v>
      </c>
      <c r="F111" s="394"/>
      <c r="G111" s="395"/>
      <c r="H111" s="1"/>
      <c r="I111" s="1"/>
      <c r="J111" s="1"/>
    </row>
    <row r="112" spans="1:10" ht="15" customHeight="1" x14ac:dyDescent="0.25">
      <c r="A112" s="392"/>
      <c r="B112" s="392"/>
      <c r="C112" s="125" t="s">
        <v>16</v>
      </c>
      <c r="D112" s="125" t="s">
        <v>120</v>
      </c>
      <c r="E112" s="125" t="s">
        <v>133</v>
      </c>
      <c r="F112" s="125" t="s">
        <v>226</v>
      </c>
      <c r="G112" s="125" t="s">
        <v>404</v>
      </c>
      <c r="H112" s="1"/>
      <c r="I112" s="1"/>
      <c r="J112" s="1"/>
    </row>
    <row r="113" spans="1:10" ht="33.6" customHeight="1" x14ac:dyDescent="0.25">
      <c r="A113" s="7" t="s">
        <v>7</v>
      </c>
      <c r="B113" s="4" t="s">
        <v>6</v>
      </c>
      <c r="C113" s="10"/>
      <c r="D113" s="47">
        <v>1068038</v>
      </c>
      <c r="E113" s="47"/>
      <c r="F113" s="47"/>
      <c r="G113" s="47"/>
      <c r="H113" s="1"/>
      <c r="I113" s="1"/>
      <c r="J113" s="1"/>
    </row>
    <row r="114" spans="1:10" ht="22.15" customHeight="1" x14ac:dyDescent="0.25">
      <c r="A114" s="12" t="s">
        <v>8</v>
      </c>
      <c r="B114" s="4" t="s">
        <v>6</v>
      </c>
      <c r="C114" s="10"/>
      <c r="D114" s="10">
        <v>366079</v>
      </c>
      <c r="E114" s="47">
        <v>253409</v>
      </c>
      <c r="F114" s="10"/>
      <c r="G114" s="10"/>
      <c r="H114" s="1"/>
      <c r="I114" s="1"/>
      <c r="J114" s="1"/>
    </row>
    <row r="115" spans="1:10" ht="24.6" customHeight="1" x14ac:dyDescent="0.25">
      <c r="A115" s="11" t="s">
        <v>53</v>
      </c>
      <c r="B115" s="125" t="s">
        <v>6</v>
      </c>
      <c r="C115" s="9">
        <v>0</v>
      </c>
      <c r="D115" s="9">
        <v>1434117</v>
      </c>
      <c r="E115" s="9">
        <v>253409</v>
      </c>
      <c r="F115" s="9">
        <v>0</v>
      </c>
      <c r="G115" s="9">
        <v>0</v>
      </c>
      <c r="H115" s="1">
        <v>0</v>
      </c>
      <c r="I115" s="1"/>
      <c r="J115" s="1"/>
    </row>
    <row r="116" spans="1:10" ht="15.6" customHeight="1" x14ac:dyDescent="0.25">
      <c r="A116" s="16"/>
      <c r="B116" s="38"/>
      <c r="C116" s="127"/>
      <c r="D116" s="127"/>
      <c r="E116" s="127"/>
      <c r="F116" s="127"/>
      <c r="G116" s="127"/>
      <c r="H116" s="1"/>
      <c r="I116" s="1"/>
      <c r="J116" s="1"/>
    </row>
    <row r="117" spans="1:10" ht="29.45" customHeight="1" x14ac:dyDescent="0.25">
      <c r="A117" s="16" t="s">
        <v>57</v>
      </c>
      <c r="B117" s="387" t="s">
        <v>70</v>
      </c>
      <c r="C117" s="387"/>
      <c r="D117" s="387"/>
      <c r="E117" s="387"/>
      <c r="F117" s="387"/>
      <c r="G117" s="387"/>
      <c r="H117" s="1"/>
      <c r="I117" s="1"/>
      <c r="J117" s="1"/>
    </row>
    <row r="118" spans="1:10" ht="13.9" customHeight="1" x14ac:dyDescent="0.25">
      <c r="A118" s="16" t="s">
        <v>58</v>
      </c>
      <c r="B118" s="386"/>
      <c r="C118" s="386"/>
      <c r="D118" s="386"/>
      <c r="E118" s="127"/>
      <c r="F118" s="127"/>
      <c r="G118" s="127"/>
      <c r="H118" s="1"/>
      <c r="I118" s="1"/>
      <c r="J118" s="1"/>
    </row>
    <row r="119" spans="1:10" ht="37.15" customHeight="1" x14ac:dyDescent="0.25">
      <c r="A119" s="16" t="s">
        <v>44</v>
      </c>
      <c r="B119" s="388" t="s">
        <v>122</v>
      </c>
      <c r="C119" s="388"/>
      <c r="D119" s="388"/>
      <c r="E119" s="388"/>
      <c r="F119" s="388"/>
      <c r="G119" s="388"/>
      <c r="H119" s="1"/>
      <c r="I119" s="1"/>
      <c r="J119" s="1"/>
    </row>
    <row r="120" spans="1:10" x14ac:dyDescent="0.25">
      <c r="A120" s="16" t="s">
        <v>55</v>
      </c>
      <c r="B120" s="123" t="s">
        <v>115</v>
      </c>
      <c r="C120" s="127"/>
      <c r="D120" s="127"/>
      <c r="E120" s="127"/>
      <c r="F120" s="127"/>
      <c r="G120" s="127"/>
      <c r="H120" s="1"/>
      <c r="I120" s="1"/>
      <c r="J120" s="1"/>
    </row>
    <row r="121" spans="1:10" ht="31.9" customHeight="1" x14ac:dyDescent="0.25">
      <c r="A121" s="13" t="s">
        <v>59</v>
      </c>
      <c r="B121" s="388" t="s">
        <v>269</v>
      </c>
      <c r="C121" s="388"/>
      <c r="D121" s="388"/>
      <c r="E121" s="388"/>
      <c r="F121" s="388"/>
      <c r="G121" s="388"/>
      <c r="H121" s="1"/>
      <c r="I121" s="1"/>
      <c r="J121" s="1"/>
    </row>
    <row r="122" spans="1:10" ht="11.45" customHeight="1" x14ac:dyDescent="0.25">
      <c r="A122" s="13"/>
      <c r="B122" s="122"/>
      <c r="C122" s="122"/>
      <c r="D122" s="122"/>
      <c r="E122" s="122"/>
      <c r="F122" s="122"/>
      <c r="G122" s="122"/>
      <c r="H122" s="1"/>
      <c r="I122" s="1"/>
      <c r="J122" s="1"/>
    </row>
    <row r="123" spans="1:10" ht="14.45" customHeight="1" x14ac:dyDescent="0.25">
      <c r="A123" s="389" t="s">
        <v>12</v>
      </c>
      <c r="B123" s="389"/>
      <c r="C123" s="389"/>
      <c r="D123" s="389"/>
      <c r="E123" s="389"/>
      <c r="F123" s="389"/>
      <c r="G123" s="389"/>
      <c r="H123" s="1"/>
      <c r="I123" s="1"/>
      <c r="J123" s="1"/>
    </row>
    <row r="124" spans="1:10" ht="19.899999999999999" customHeight="1" x14ac:dyDescent="0.25">
      <c r="A124" s="391" t="s">
        <v>12</v>
      </c>
      <c r="B124" s="391" t="s">
        <v>11</v>
      </c>
      <c r="C124" s="125" t="s">
        <v>50</v>
      </c>
      <c r="D124" s="125" t="s">
        <v>15</v>
      </c>
      <c r="E124" s="393" t="s">
        <v>51</v>
      </c>
      <c r="F124" s="394"/>
      <c r="G124" s="395"/>
      <c r="H124" s="1"/>
      <c r="I124" s="1"/>
      <c r="J124" s="1"/>
    </row>
    <row r="125" spans="1:10" ht="18.600000000000001" customHeight="1" x14ac:dyDescent="0.25">
      <c r="A125" s="392"/>
      <c r="B125" s="392"/>
      <c r="C125" s="125" t="s">
        <v>16</v>
      </c>
      <c r="D125" s="125" t="s">
        <v>120</v>
      </c>
      <c r="E125" s="125" t="s">
        <v>133</v>
      </c>
      <c r="F125" s="125" t="s">
        <v>226</v>
      </c>
      <c r="G125" s="125" t="s">
        <v>404</v>
      </c>
      <c r="H125" s="1"/>
      <c r="I125" s="1"/>
      <c r="J125" s="1"/>
    </row>
    <row r="126" spans="1:10" ht="38.25" x14ac:dyDescent="0.25">
      <c r="A126" s="48" t="s">
        <v>257</v>
      </c>
      <c r="B126" s="4" t="s">
        <v>52</v>
      </c>
      <c r="C126" s="10"/>
      <c r="D126" s="10">
        <v>106571</v>
      </c>
      <c r="E126" s="125"/>
      <c r="F126" s="125"/>
      <c r="G126" s="125"/>
      <c r="H126" s="1"/>
      <c r="I126" s="1"/>
      <c r="J126" s="1"/>
    </row>
    <row r="127" spans="1:10" ht="38.25" x14ac:dyDescent="0.25">
      <c r="A127" s="48" t="s">
        <v>258</v>
      </c>
      <c r="B127" s="4" t="s">
        <v>52</v>
      </c>
      <c r="C127" s="10"/>
      <c r="D127" s="10">
        <v>171033</v>
      </c>
      <c r="E127" s="10"/>
      <c r="F127" s="10"/>
      <c r="G127" s="10"/>
      <c r="H127" s="1"/>
      <c r="I127" s="1"/>
      <c r="J127" s="1"/>
    </row>
    <row r="128" spans="1:10" ht="46.9" customHeight="1" x14ac:dyDescent="0.25">
      <c r="A128" s="48" t="s">
        <v>259</v>
      </c>
      <c r="B128" s="4" t="s">
        <v>52</v>
      </c>
      <c r="C128" s="10"/>
      <c r="D128" s="10">
        <v>206720</v>
      </c>
      <c r="E128" s="10"/>
      <c r="F128" s="10"/>
      <c r="G128" s="10"/>
      <c r="H128" s="1"/>
      <c r="I128" s="1"/>
      <c r="J128" s="1"/>
    </row>
    <row r="129" spans="1:10" ht="51" x14ac:dyDescent="0.25">
      <c r="A129" s="48" t="s">
        <v>294</v>
      </c>
      <c r="B129" s="4" t="s">
        <v>52</v>
      </c>
      <c r="C129" s="10"/>
      <c r="D129" s="10">
        <v>100000</v>
      </c>
      <c r="E129" s="10"/>
      <c r="F129" s="10"/>
      <c r="G129" s="10"/>
      <c r="H129" s="1"/>
      <c r="I129" s="1"/>
      <c r="J129" s="1"/>
    </row>
    <row r="130" spans="1:10" ht="38.25" x14ac:dyDescent="0.25">
      <c r="A130" s="48" t="s">
        <v>295</v>
      </c>
      <c r="B130" s="4" t="s">
        <v>52</v>
      </c>
      <c r="C130" s="10"/>
      <c r="D130" s="10">
        <v>63740</v>
      </c>
      <c r="E130" s="10"/>
      <c r="F130" s="10"/>
      <c r="G130" s="10"/>
      <c r="H130" s="1"/>
      <c r="I130" s="1"/>
      <c r="J130" s="1"/>
    </row>
    <row r="131" spans="1:10" ht="51" customHeight="1" x14ac:dyDescent="0.25">
      <c r="A131" s="48" t="s">
        <v>296</v>
      </c>
      <c r="B131" s="4" t="s">
        <v>52</v>
      </c>
      <c r="C131" s="10"/>
      <c r="D131" s="10">
        <v>113339</v>
      </c>
      <c r="E131" s="10"/>
      <c r="F131" s="10"/>
      <c r="G131" s="10"/>
      <c r="H131" s="1"/>
      <c r="I131" s="1"/>
      <c r="J131" s="1"/>
    </row>
    <row r="132" spans="1:10" ht="45.6" customHeight="1" x14ac:dyDescent="0.25">
      <c r="A132" s="48" t="s">
        <v>297</v>
      </c>
      <c r="B132" s="4" t="s">
        <v>52</v>
      </c>
      <c r="C132" s="10"/>
      <c r="D132" s="10">
        <v>79430</v>
      </c>
      <c r="E132" s="10"/>
      <c r="F132" s="10"/>
      <c r="G132" s="10"/>
      <c r="H132" s="1"/>
      <c r="I132" s="1"/>
      <c r="J132" s="1"/>
    </row>
    <row r="133" spans="1:10" ht="51" x14ac:dyDescent="0.25">
      <c r="A133" s="48" t="s">
        <v>298</v>
      </c>
      <c r="B133" s="4" t="s">
        <v>52</v>
      </c>
      <c r="C133" s="10"/>
      <c r="D133" s="10">
        <v>132515</v>
      </c>
      <c r="E133" s="10"/>
      <c r="F133" s="10"/>
      <c r="G133" s="10"/>
      <c r="H133" s="1"/>
      <c r="I133" s="1"/>
      <c r="J133" s="1"/>
    </row>
    <row r="134" spans="1:10" ht="43.9" customHeight="1" x14ac:dyDescent="0.25">
      <c r="A134" s="48" t="s">
        <v>299</v>
      </c>
      <c r="B134" s="4" t="s">
        <v>52</v>
      </c>
      <c r="C134" s="10"/>
      <c r="D134" s="10">
        <v>65580</v>
      </c>
      <c r="E134" s="10"/>
      <c r="F134" s="10"/>
      <c r="G134" s="10"/>
      <c r="H134" s="1"/>
      <c r="I134" s="1"/>
      <c r="J134" s="1"/>
    </row>
    <row r="135" spans="1:10" ht="38.25" x14ac:dyDescent="0.25">
      <c r="A135" s="48" t="s">
        <v>300</v>
      </c>
      <c r="B135" s="4" t="s">
        <v>52</v>
      </c>
      <c r="C135" s="10"/>
      <c r="D135" s="10">
        <v>29110</v>
      </c>
      <c r="E135" s="10"/>
      <c r="F135" s="47"/>
      <c r="G135" s="10"/>
      <c r="H135" s="1"/>
      <c r="I135" s="1"/>
      <c r="J135" s="1"/>
    </row>
    <row r="136" spans="1:10" ht="38.25" hidden="1" x14ac:dyDescent="0.25">
      <c r="A136" s="48" t="s">
        <v>358</v>
      </c>
      <c r="B136" s="4" t="s">
        <v>52</v>
      </c>
      <c r="C136" s="10"/>
      <c r="D136" s="10"/>
      <c r="E136" s="10"/>
      <c r="F136" s="47"/>
      <c r="G136" s="10"/>
      <c r="H136" s="1"/>
      <c r="I136" s="1"/>
      <c r="J136" s="1"/>
    </row>
    <row r="137" spans="1:10" hidden="1" x14ac:dyDescent="0.25">
      <c r="A137" s="48"/>
      <c r="B137" s="4"/>
      <c r="C137" s="10"/>
      <c r="D137" s="10"/>
      <c r="E137" s="10"/>
      <c r="F137" s="47"/>
      <c r="G137" s="10"/>
      <c r="H137" s="1"/>
      <c r="I137" s="1"/>
      <c r="J137" s="1"/>
    </row>
    <row r="138" spans="1:10" hidden="1" x14ac:dyDescent="0.25">
      <c r="A138" s="48"/>
      <c r="B138" s="4"/>
      <c r="C138" s="10"/>
      <c r="D138" s="10"/>
      <c r="E138" s="10"/>
      <c r="F138" s="47"/>
      <c r="G138" s="10"/>
      <c r="H138" s="1"/>
      <c r="I138" s="1"/>
      <c r="J138" s="1"/>
    </row>
    <row r="139" spans="1:10" hidden="1" x14ac:dyDescent="0.25">
      <c r="A139" s="48"/>
      <c r="B139" s="4"/>
      <c r="C139" s="10"/>
      <c r="D139" s="10"/>
      <c r="E139" s="10"/>
      <c r="F139" s="47"/>
      <c r="G139" s="10"/>
      <c r="H139" s="1"/>
      <c r="I139" s="1"/>
      <c r="J139" s="1"/>
    </row>
    <row r="140" spans="1:10" hidden="1" x14ac:dyDescent="0.25">
      <c r="A140" s="48"/>
      <c r="B140" s="4"/>
      <c r="C140" s="10"/>
      <c r="D140" s="10"/>
      <c r="E140" s="10"/>
      <c r="F140" s="47"/>
      <c r="G140" s="10"/>
      <c r="H140" s="1"/>
      <c r="I140" s="1"/>
      <c r="J140" s="1"/>
    </row>
    <row r="141" spans="1:10" ht="34.15" hidden="1" customHeight="1" x14ac:dyDescent="0.25">
      <c r="A141" s="48"/>
      <c r="B141" s="4"/>
      <c r="C141" s="10"/>
      <c r="D141" s="10"/>
      <c r="E141" s="10"/>
      <c r="F141" s="47"/>
      <c r="G141" s="10"/>
      <c r="H141" s="1"/>
      <c r="I141" s="1"/>
      <c r="J141" s="1"/>
    </row>
    <row r="142" spans="1:10" hidden="1" x14ac:dyDescent="0.25">
      <c r="A142" s="48"/>
      <c r="B142" s="4"/>
      <c r="C142" s="10"/>
      <c r="D142" s="10"/>
      <c r="E142" s="10"/>
      <c r="F142" s="47"/>
      <c r="G142" s="10"/>
      <c r="H142" s="1"/>
      <c r="I142" s="1"/>
      <c r="J142" s="1"/>
    </row>
    <row r="143" spans="1:10" hidden="1" x14ac:dyDescent="0.25">
      <c r="A143" s="48"/>
      <c r="B143" s="4"/>
      <c r="C143" s="10"/>
      <c r="D143" s="10"/>
      <c r="E143" s="10"/>
      <c r="F143" s="47"/>
      <c r="G143" s="10"/>
      <c r="H143" s="1"/>
      <c r="I143" s="1"/>
      <c r="J143" s="1"/>
    </row>
    <row r="144" spans="1:10" hidden="1" x14ac:dyDescent="0.25">
      <c r="A144" s="48"/>
      <c r="B144" s="4"/>
      <c r="C144" s="10"/>
      <c r="D144" s="10"/>
      <c r="E144" s="10"/>
      <c r="F144" s="47"/>
      <c r="G144" s="10"/>
      <c r="H144" s="1"/>
      <c r="I144" s="1"/>
      <c r="J144" s="1"/>
    </row>
    <row r="145" spans="1:10" hidden="1" x14ac:dyDescent="0.25">
      <c r="A145" s="48"/>
      <c r="B145" s="4"/>
      <c r="C145" s="10"/>
      <c r="D145" s="10"/>
      <c r="E145" s="10"/>
      <c r="F145" s="47"/>
      <c r="G145" s="10"/>
      <c r="H145" s="1"/>
      <c r="I145" s="1"/>
      <c r="J145" s="1"/>
    </row>
    <row r="146" spans="1:10" hidden="1" x14ac:dyDescent="0.25">
      <c r="A146" s="48"/>
      <c r="B146" s="4"/>
      <c r="C146" s="10"/>
      <c r="D146" s="10"/>
      <c r="E146" s="10"/>
      <c r="F146" s="47"/>
      <c r="G146" s="10"/>
      <c r="H146" s="1"/>
      <c r="I146" s="1"/>
      <c r="J146" s="1"/>
    </row>
    <row r="147" spans="1:10" hidden="1" x14ac:dyDescent="0.25">
      <c r="A147" s="48"/>
      <c r="B147" s="4"/>
      <c r="C147" s="10"/>
      <c r="D147" s="10"/>
      <c r="E147" s="10"/>
      <c r="F147" s="47"/>
      <c r="G147" s="10"/>
      <c r="H147" s="1"/>
      <c r="I147" s="1"/>
      <c r="J147" s="1"/>
    </row>
    <row r="148" spans="1:10" hidden="1" x14ac:dyDescent="0.25">
      <c r="A148" s="48"/>
      <c r="B148" s="4"/>
      <c r="C148" s="10"/>
      <c r="D148" s="10"/>
      <c r="E148" s="10"/>
      <c r="F148" s="47"/>
      <c r="G148" s="10"/>
      <c r="H148" s="1"/>
      <c r="I148" s="1"/>
      <c r="J148" s="1"/>
    </row>
    <row r="149" spans="1:10" hidden="1" x14ac:dyDescent="0.25">
      <c r="A149" s="48"/>
      <c r="B149" s="4"/>
      <c r="C149" s="10"/>
      <c r="D149" s="10"/>
      <c r="E149" s="10"/>
      <c r="F149" s="47"/>
      <c r="G149" s="10"/>
      <c r="H149" s="1"/>
      <c r="I149" s="1"/>
      <c r="J149" s="1"/>
    </row>
    <row r="150" spans="1:10" ht="44.45" hidden="1" customHeight="1" x14ac:dyDescent="0.25">
      <c r="A150" s="48"/>
      <c r="B150" s="4"/>
      <c r="C150" s="10"/>
      <c r="D150" s="10"/>
      <c r="E150" s="10"/>
      <c r="F150" s="47"/>
      <c r="G150" s="10"/>
      <c r="H150" s="1"/>
      <c r="I150" s="1"/>
      <c r="J150" s="1"/>
    </row>
    <row r="151" spans="1:10" hidden="1" x14ac:dyDescent="0.25">
      <c r="A151" s="48"/>
      <c r="B151" s="4"/>
      <c r="C151" s="10"/>
      <c r="D151" s="10"/>
      <c r="E151" s="10"/>
      <c r="F151" s="47"/>
      <c r="G151" s="10"/>
      <c r="H151" s="1"/>
      <c r="I151" s="1"/>
      <c r="J151" s="1"/>
    </row>
    <row r="152" spans="1:10" ht="44.45" hidden="1" customHeight="1" x14ac:dyDescent="0.25">
      <c r="A152" s="48"/>
      <c r="B152" s="4"/>
      <c r="C152" s="10"/>
      <c r="D152" s="10"/>
      <c r="E152" s="10"/>
      <c r="F152" s="47"/>
      <c r="G152" s="10"/>
      <c r="H152" s="1"/>
      <c r="I152" s="1"/>
      <c r="J152" s="1"/>
    </row>
    <row r="153" spans="1:10" ht="16.899999999999999" customHeight="1" x14ac:dyDescent="0.25">
      <c r="A153" s="34"/>
      <c r="B153" s="35"/>
      <c r="C153" s="35"/>
      <c r="D153" s="35"/>
      <c r="E153" s="35"/>
      <c r="F153" s="35"/>
      <c r="G153" s="35"/>
      <c r="H153" s="1"/>
      <c r="I153" s="1"/>
      <c r="J153" s="1"/>
    </row>
    <row r="154" spans="1:10" x14ac:dyDescent="0.25">
      <c r="A154" s="399" t="s">
        <v>102</v>
      </c>
      <c r="B154" s="399"/>
      <c r="C154" s="399"/>
      <c r="D154" s="399"/>
      <c r="E154" s="399"/>
      <c r="F154" s="399"/>
      <c r="G154" s="399"/>
      <c r="H154" s="1"/>
      <c r="I154" s="1"/>
      <c r="J154" s="1"/>
    </row>
    <row r="155" spans="1:10" ht="21" customHeight="1" x14ac:dyDescent="0.25">
      <c r="A155" s="391" t="s">
        <v>60</v>
      </c>
      <c r="B155" s="391" t="s">
        <v>11</v>
      </c>
      <c r="C155" s="125" t="s">
        <v>50</v>
      </c>
      <c r="D155" s="125" t="s">
        <v>15</v>
      </c>
      <c r="E155" s="393" t="s">
        <v>51</v>
      </c>
      <c r="F155" s="394"/>
      <c r="G155" s="395"/>
      <c r="H155" s="1"/>
      <c r="I155" s="1"/>
      <c r="J155" s="1"/>
    </row>
    <row r="156" spans="1:10" ht="18.600000000000001" customHeight="1" x14ac:dyDescent="0.25">
      <c r="A156" s="392"/>
      <c r="B156" s="392"/>
      <c r="C156" s="125" t="s">
        <v>16</v>
      </c>
      <c r="D156" s="125" t="s">
        <v>120</v>
      </c>
      <c r="E156" s="125" t="s">
        <v>133</v>
      </c>
      <c r="F156" s="125" t="s">
        <v>226</v>
      </c>
      <c r="G156" s="125" t="s">
        <v>404</v>
      </c>
      <c r="H156" s="1"/>
      <c r="I156" s="1"/>
      <c r="J156" s="1"/>
    </row>
    <row r="157" spans="1:10" ht="31.15" customHeight="1" x14ac:dyDescent="0.25">
      <c r="A157" s="11" t="s">
        <v>61</v>
      </c>
      <c r="B157" s="125" t="s">
        <v>52</v>
      </c>
      <c r="C157" s="46">
        <f>SUM(C127:C152)</f>
        <v>0</v>
      </c>
      <c r="D157" s="46">
        <f>SUM(D126:D152)</f>
        <v>1068038</v>
      </c>
      <c r="E157" s="46">
        <f>SUM(E127:E152)</f>
        <v>0</v>
      </c>
      <c r="F157" s="46">
        <f>SUM(F127:F152)</f>
        <v>0</v>
      </c>
      <c r="G157" s="46">
        <f>SUM(G127:G152)</f>
        <v>0</v>
      </c>
    </row>
    <row r="158" spans="1:10" x14ac:dyDescent="0.25">
      <c r="A158" s="16"/>
      <c r="B158" s="38"/>
      <c r="C158" s="127"/>
      <c r="D158" s="127"/>
      <c r="E158" s="127"/>
      <c r="F158" s="127"/>
      <c r="G158" s="127"/>
    </row>
    <row r="159" spans="1:10" ht="33.6" customHeight="1" x14ac:dyDescent="0.25">
      <c r="A159" s="16" t="s">
        <v>57</v>
      </c>
      <c r="B159" s="387" t="s">
        <v>56</v>
      </c>
      <c r="C159" s="387"/>
      <c r="D159" s="387"/>
      <c r="E159" s="387"/>
      <c r="F159" s="387"/>
      <c r="G159" s="387"/>
      <c r="H159" s="1"/>
      <c r="I159" s="1"/>
      <c r="J159" s="1"/>
    </row>
    <row r="160" spans="1:10" ht="21.6" customHeight="1" x14ac:dyDescent="0.25">
      <c r="A160" s="16" t="s">
        <v>58</v>
      </c>
      <c r="B160" s="386" t="s">
        <v>104</v>
      </c>
      <c r="C160" s="386"/>
      <c r="D160" s="386"/>
      <c r="E160" s="127"/>
      <c r="F160" s="127"/>
      <c r="G160" s="127"/>
      <c r="H160" s="1"/>
      <c r="I160" s="1"/>
      <c r="J160" s="1"/>
    </row>
    <row r="161" spans="1:10" ht="33.6" customHeight="1" x14ac:dyDescent="0.25">
      <c r="A161" s="16" t="s">
        <v>44</v>
      </c>
      <c r="B161" s="388" t="s">
        <v>122</v>
      </c>
      <c r="C161" s="388"/>
      <c r="D161" s="388"/>
      <c r="E161" s="388"/>
      <c r="F161" s="388"/>
      <c r="G161" s="388"/>
      <c r="H161" s="1"/>
      <c r="I161" s="1"/>
      <c r="J161" s="1"/>
    </row>
    <row r="162" spans="1:10" ht="19.899999999999999" customHeight="1" x14ac:dyDescent="0.25">
      <c r="A162" s="16" t="s">
        <v>55</v>
      </c>
      <c r="B162" s="123" t="s">
        <v>115</v>
      </c>
      <c r="C162" s="127"/>
      <c r="D162" s="127"/>
      <c r="E162" s="127"/>
      <c r="F162" s="127"/>
      <c r="G162" s="127"/>
      <c r="H162" s="1"/>
      <c r="I162" s="1"/>
      <c r="J162" s="1"/>
    </row>
    <row r="163" spans="1:10" ht="31.9" customHeight="1" x14ac:dyDescent="0.25">
      <c r="A163" s="13" t="s">
        <v>59</v>
      </c>
      <c r="B163" s="388" t="s">
        <v>269</v>
      </c>
      <c r="C163" s="388"/>
      <c r="D163" s="388"/>
      <c r="E163" s="388"/>
      <c r="F163" s="388"/>
      <c r="G163" s="388"/>
      <c r="H163" s="1"/>
      <c r="I163" s="1"/>
      <c r="J163" s="1"/>
    </row>
    <row r="164" spans="1:10" ht="11.45" customHeight="1" x14ac:dyDescent="0.25">
      <c r="A164" s="13"/>
      <c r="B164" s="122"/>
      <c r="C164" s="122"/>
      <c r="D164" s="122"/>
      <c r="E164" s="122"/>
      <c r="F164" s="122"/>
      <c r="G164" s="122"/>
      <c r="H164" s="1"/>
      <c r="I164" s="1"/>
      <c r="J164" s="1"/>
    </row>
    <row r="165" spans="1:10" ht="18.600000000000001" customHeight="1" x14ac:dyDescent="0.25">
      <c r="A165" s="389" t="s">
        <v>12</v>
      </c>
      <c r="B165" s="389"/>
      <c r="C165" s="389"/>
      <c r="D165" s="389"/>
      <c r="E165" s="389"/>
      <c r="F165" s="389"/>
      <c r="G165" s="389"/>
      <c r="H165" s="1"/>
      <c r="I165" s="1"/>
      <c r="J165" s="1"/>
    </row>
    <row r="166" spans="1:10" ht="30.6" customHeight="1" x14ac:dyDescent="0.25">
      <c r="A166" s="391" t="s">
        <v>12</v>
      </c>
      <c r="B166" s="391" t="s">
        <v>11</v>
      </c>
      <c r="C166" s="125" t="s">
        <v>50</v>
      </c>
      <c r="D166" s="125" t="s">
        <v>15</v>
      </c>
      <c r="E166" s="393" t="s">
        <v>51</v>
      </c>
      <c r="F166" s="394"/>
      <c r="G166" s="395"/>
      <c r="H166" s="1"/>
      <c r="I166" s="1"/>
      <c r="J166" s="1"/>
    </row>
    <row r="167" spans="1:10" ht="27" customHeight="1" x14ac:dyDescent="0.25">
      <c r="A167" s="392"/>
      <c r="B167" s="392"/>
      <c r="C167" s="125" t="s">
        <v>16</v>
      </c>
      <c r="D167" s="125" t="s">
        <v>120</v>
      </c>
      <c r="E167" s="125" t="s">
        <v>133</v>
      </c>
      <c r="F167" s="125" t="s">
        <v>226</v>
      </c>
      <c r="G167" s="125" t="s">
        <v>404</v>
      </c>
      <c r="H167" s="1"/>
      <c r="I167" s="1"/>
      <c r="J167" s="1"/>
    </row>
    <row r="168" spans="1:10" ht="25.5" x14ac:dyDescent="0.25">
      <c r="A168" s="25" t="s">
        <v>398</v>
      </c>
      <c r="B168" s="26" t="s">
        <v>94</v>
      </c>
      <c r="C168" s="10"/>
      <c r="D168" s="10">
        <v>5</v>
      </c>
      <c r="E168" s="10">
        <v>1</v>
      </c>
      <c r="F168" s="10"/>
      <c r="G168" s="10"/>
      <c r="H168" s="1"/>
      <c r="I168" s="1"/>
      <c r="J168" s="1"/>
    </row>
    <row r="169" spans="1:10" ht="25.5" x14ac:dyDescent="0.25">
      <c r="A169" s="25" t="s">
        <v>302</v>
      </c>
      <c r="B169" s="26" t="s">
        <v>94</v>
      </c>
      <c r="C169" s="10"/>
      <c r="D169" s="10">
        <v>4</v>
      </c>
      <c r="E169" s="10">
        <v>2</v>
      </c>
      <c r="F169" s="10"/>
      <c r="G169" s="10"/>
      <c r="H169" s="1"/>
      <c r="I169" s="1"/>
      <c r="J169" s="1"/>
    </row>
    <row r="170" spans="1:10" x14ac:dyDescent="0.25">
      <c r="A170" s="7" t="s">
        <v>397</v>
      </c>
      <c r="B170" s="26" t="s">
        <v>94</v>
      </c>
      <c r="C170" s="10"/>
      <c r="D170" s="10">
        <v>1</v>
      </c>
      <c r="E170" s="10"/>
      <c r="F170" s="10"/>
      <c r="G170" s="10"/>
      <c r="H170" s="1"/>
      <c r="I170" s="1"/>
      <c r="J170" s="1"/>
    </row>
    <row r="171" spans="1:10" x14ac:dyDescent="0.25">
      <c r="A171" s="103"/>
      <c r="B171" s="35"/>
      <c r="C171" s="101"/>
      <c r="D171" s="101"/>
      <c r="E171" s="102"/>
      <c r="F171" s="101"/>
      <c r="G171" s="101"/>
      <c r="H171" s="1"/>
      <c r="I171" s="1"/>
      <c r="J171" s="1"/>
    </row>
    <row r="172" spans="1:10" ht="19.149999999999999" customHeight="1" x14ac:dyDescent="0.25">
      <c r="A172" s="399" t="s">
        <v>102</v>
      </c>
      <c r="B172" s="399"/>
      <c r="C172" s="399"/>
      <c r="D172" s="399"/>
      <c r="E172" s="399"/>
      <c r="F172" s="399"/>
      <c r="G172" s="399"/>
      <c r="H172" s="1"/>
      <c r="I172" s="1"/>
      <c r="J172" s="1"/>
    </row>
    <row r="173" spans="1:10" ht="18.75" customHeight="1" x14ac:dyDescent="0.25">
      <c r="A173" s="391" t="s">
        <v>60</v>
      </c>
      <c r="B173" s="391" t="s">
        <v>11</v>
      </c>
      <c r="C173" s="125" t="s">
        <v>50</v>
      </c>
      <c r="D173" s="125" t="s">
        <v>15</v>
      </c>
      <c r="E173" s="393" t="s">
        <v>51</v>
      </c>
      <c r="F173" s="394"/>
      <c r="G173" s="395"/>
      <c r="H173" s="1"/>
      <c r="I173" s="1"/>
      <c r="J173" s="1"/>
    </row>
    <row r="174" spans="1:10" ht="22.5" customHeight="1" x14ac:dyDescent="0.25">
      <c r="A174" s="392"/>
      <c r="B174" s="392"/>
      <c r="C174" s="125" t="s">
        <v>16</v>
      </c>
      <c r="D174" s="125" t="s">
        <v>120</v>
      </c>
      <c r="E174" s="125" t="s">
        <v>133</v>
      </c>
      <c r="F174" s="125" t="s">
        <v>226</v>
      </c>
      <c r="G174" s="125" t="s">
        <v>404</v>
      </c>
      <c r="H174" s="1"/>
      <c r="I174" s="1"/>
      <c r="J174" s="1"/>
    </row>
    <row r="175" spans="1:10" ht="28.5" customHeight="1" x14ac:dyDescent="0.25">
      <c r="A175" s="11" t="s">
        <v>61</v>
      </c>
      <c r="B175" s="125" t="s">
        <v>52</v>
      </c>
      <c r="C175" s="9">
        <v>0</v>
      </c>
      <c r="D175" s="9">
        <v>366079</v>
      </c>
      <c r="E175" s="9">
        <v>253409</v>
      </c>
      <c r="F175" s="9">
        <v>0</v>
      </c>
      <c r="G175" s="9">
        <v>0</v>
      </c>
    </row>
  </sheetData>
  <mergeCells count="87">
    <mergeCell ref="A172:G172"/>
    <mergeCell ref="A173:A174"/>
    <mergeCell ref="B173:B174"/>
    <mergeCell ref="E173:G173"/>
    <mergeCell ref="B161:G161"/>
    <mergeCell ref="B163:G163"/>
    <mergeCell ref="A165:G165"/>
    <mergeCell ref="A166:A167"/>
    <mergeCell ref="B166:B167"/>
    <mergeCell ref="E166:G166"/>
    <mergeCell ref="B160:D160"/>
    <mergeCell ref="B117:G117"/>
    <mergeCell ref="B118:D118"/>
    <mergeCell ref="B119:G119"/>
    <mergeCell ref="B121:G121"/>
    <mergeCell ref="A123:G123"/>
    <mergeCell ref="A124:A125"/>
    <mergeCell ref="B124:B125"/>
    <mergeCell ref="E124:G124"/>
    <mergeCell ref="A154:G154"/>
    <mergeCell ref="A155:A156"/>
    <mergeCell ref="B155:B156"/>
    <mergeCell ref="E155:G155"/>
    <mergeCell ref="B159:G159"/>
    <mergeCell ref="B106:G106"/>
    <mergeCell ref="B107:G107"/>
    <mergeCell ref="A109:G109"/>
    <mergeCell ref="A111:A112"/>
    <mergeCell ref="B111:B112"/>
    <mergeCell ref="E111:G111"/>
    <mergeCell ref="B105:G105"/>
    <mergeCell ref="F90:G90"/>
    <mergeCell ref="F91:G91"/>
    <mergeCell ref="A93:G93"/>
    <mergeCell ref="A94:G94"/>
    <mergeCell ref="B95:E95"/>
    <mergeCell ref="B97:G97"/>
    <mergeCell ref="B98:D98"/>
    <mergeCell ref="B99:G99"/>
    <mergeCell ref="B101:D101"/>
    <mergeCell ref="B103:C103"/>
    <mergeCell ref="A76:G76"/>
    <mergeCell ref="A77:A78"/>
    <mergeCell ref="B77:B78"/>
    <mergeCell ref="E77:G77"/>
    <mergeCell ref="A84:G84"/>
    <mergeCell ref="A36:G36"/>
    <mergeCell ref="B102:G102"/>
    <mergeCell ref="A85:A86"/>
    <mergeCell ref="B85:B86"/>
    <mergeCell ref="E85:G85"/>
    <mergeCell ref="F88:G88"/>
    <mergeCell ref="B71:D71"/>
    <mergeCell ref="B70:C70"/>
    <mergeCell ref="A37:A38"/>
    <mergeCell ref="B37:B38"/>
    <mergeCell ref="E37:G37"/>
    <mergeCell ref="A66:G66"/>
    <mergeCell ref="A67:A68"/>
    <mergeCell ref="F89:G89"/>
    <mergeCell ref="B72:G72"/>
    <mergeCell ref="B74:G74"/>
    <mergeCell ref="B67:B68"/>
    <mergeCell ref="E67:G67"/>
    <mergeCell ref="B30:D30"/>
    <mergeCell ref="B12:G12"/>
    <mergeCell ref="B14:D14"/>
    <mergeCell ref="B15:G15"/>
    <mergeCell ref="B18:G18"/>
    <mergeCell ref="B19:G19"/>
    <mergeCell ref="B20:G20"/>
    <mergeCell ref="A22:G22"/>
    <mergeCell ref="A24:A25"/>
    <mergeCell ref="B24:B25"/>
    <mergeCell ref="E24:G24"/>
    <mergeCell ref="B31:D31"/>
    <mergeCell ref="B32:G32"/>
    <mergeCell ref="B34:G34"/>
    <mergeCell ref="A7:G7"/>
    <mergeCell ref="B8:E8"/>
    <mergeCell ref="B10:G10"/>
    <mergeCell ref="B11:E11"/>
    <mergeCell ref="F1:G1"/>
    <mergeCell ref="F2:G2"/>
    <mergeCell ref="F3:G3"/>
    <mergeCell ref="F4:G4"/>
    <mergeCell ref="A6:G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1" orientation="landscape" r:id="rId1"/>
  <rowBreaks count="5" manualBreakCount="5">
    <brk id="28" max="6" man="1"/>
    <brk id="61" max="6" man="1"/>
    <brk id="87" max="6" man="1"/>
    <brk id="115" max="6" man="1"/>
    <brk id="150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"/>
  <sheetViews>
    <sheetView view="pageBreakPreview" topLeftCell="A113" zoomScale="84" zoomScaleNormal="85" zoomScaleSheetLayoutView="84" workbookViewId="0">
      <selection activeCell="I128" sqref="I128"/>
    </sheetView>
  </sheetViews>
  <sheetFormatPr defaultColWidth="9.140625" defaultRowHeight="12.75" x14ac:dyDescent="0.25"/>
  <cols>
    <col min="1" max="1" width="39.42578125" style="95" customWidth="1"/>
    <col min="2" max="2" width="20.28515625" style="95" customWidth="1"/>
    <col min="3" max="3" width="18.140625" style="95" customWidth="1"/>
    <col min="4" max="4" width="18.7109375" style="95" customWidth="1"/>
    <col min="5" max="5" width="16.140625" style="95" customWidth="1"/>
    <col min="6" max="6" width="14" style="95" customWidth="1"/>
    <col min="7" max="7" width="22" style="95" customWidth="1"/>
    <col min="8" max="16384" width="9.140625" style="95"/>
  </cols>
  <sheetData>
    <row r="1" spans="1:15" s="195" customFormat="1" hidden="1" x14ac:dyDescent="0.25">
      <c r="F1" s="427" t="s">
        <v>405</v>
      </c>
      <c r="G1" s="427"/>
    </row>
    <row r="2" spans="1:15" ht="81.75" hidden="1" customHeight="1" x14ac:dyDescent="0.25">
      <c r="F2" s="428" t="s">
        <v>235</v>
      </c>
      <c r="G2" s="428"/>
    </row>
    <row r="3" spans="1:15" ht="57" hidden="1" customHeight="1" x14ac:dyDescent="0.25">
      <c r="F3" s="446" t="s">
        <v>253</v>
      </c>
      <c r="G3" s="446"/>
    </row>
    <row r="4" spans="1:15" s="246" customFormat="1" ht="72.75" customHeight="1" x14ac:dyDescent="0.25">
      <c r="F4" s="446" t="s">
        <v>608</v>
      </c>
      <c r="G4" s="446"/>
    </row>
    <row r="5" spans="1:15" s="2" customFormat="1" ht="58.5" customHeight="1" x14ac:dyDescent="0.25">
      <c r="A5" s="5"/>
      <c r="B5" s="5"/>
      <c r="C5" s="5"/>
      <c r="D5" s="5"/>
      <c r="E5" s="5"/>
      <c r="F5" s="430" t="s">
        <v>610</v>
      </c>
      <c r="G5" s="430"/>
    </row>
    <row r="6" spans="1:15" s="2" customFormat="1" ht="63" customHeight="1" x14ac:dyDescent="0.25">
      <c r="A6" s="5"/>
      <c r="B6" s="5"/>
      <c r="C6" s="5"/>
      <c r="D6" s="5"/>
      <c r="E6" s="5"/>
      <c r="F6" s="402" t="s">
        <v>667</v>
      </c>
      <c r="G6" s="402"/>
    </row>
    <row r="7" spans="1:15" s="2" customFormat="1" ht="102.75" hidden="1" customHeight="1" x14ac:dyDescent="0.25">
      <c r="A7" s="5"/>
      <c r="B7" s="5"/>
      <c r="C7" s="5"/>
      <c r="D7" s="5"/>
      <c r="E7" s="5"/>
      <c r="F7" s="443" t="s">
        <v>236</v>
      </c>
      <c r="G7" s="443"/>
    </row>
    <row r="8" spans="1:15" ht="30" customHeight="1" x14ac:dyDescent="0.25">
      <c r="A8" s="404" t="s">
        <v>19</v>
      </c>
      <c r="B8" s="404"/>
      <c r="C8" s="404"/>
      <c r="D8" s="404"/>
      <c r="E8" s="404"/>
      <c r="F8" s="404"/>
      <c r="G8" s="404"/>
      <c r="H8" s="1"/>
      <c r="I8" s="1"/>
      <c r="J8" s="1"/>
      <c r="K8" s="1"/>
      <c r="L8" s="1"/>
      <c r="M8" s="1"/>
      <c r="N8" s="1"/>
      <c r="O8" s="1"/>
    </row>
    <row r="9" spans="1:15" ht="19.899999999999999" customHeight="1" x14ac:dyDescent="0.25">
      <c r="A9" s="399" t="s">
        <v>233</v>
      </c>
      <c r="B9" s="399"/>
      <c r="C9" s="399"/>
      <c r="D9" s="399"/>
      <c r="E9" s="399"/>
      <c r="F9" s="399"/>
      <c r="G9" s="399"/>
      <c r="H9" s="1"/>
      <c r="I9" s="1"/>
      <c r="J9" s="1"/>
    </row>
    <row r="10" spans="1:15" ht="16.899999999999999" customHeight="1" x14ac:dyDescent="0.25">
      <c r="A10" s="24"/>
      <c r="B10" s="404" t="s">
        <v>602</v>
      </c>
      <c r="C10" s="404"/>
      <c r="D10" s="404"/>
      <c r="E10" s="404"/>
      <c r="F10" s="6"/>
      <c r="G10" s="6"/>
      <c r="H10" s="3"/>
      <c r="I10" s="3"/>
      <c r="J10" s="1"/>
      <c r="K10" s="1"/>
      <c r="L10" s="1"/>
      <c r="M10" s="1"/>
      <c r="N10" s="1"/>
      <c r="O10" s="1"/>
    </row>
    <row r="11" spans="1:15" ht="10.15" customHeight="1" x14ac:dyDescent="0.25">
      <c r="A11" s="24"/>
      <c r="B11" s="96"/>
      <c r="C11" s="96"/>
      <c r="D11" s="96"/>
      <c r="E11" s="96"/>
      <c r="F11" s="6"/>
      <c r="G11" s="6"/>
      <c r="H11" s="3"/>
      <c r="I11" s="3"/>
      <c r="J11" s="1"/>
      <c r="K11" s="1"/>
      <c r="L11" s="1"/>
      <c r="M11" s="1"/>
      <c r="N11" s="1"/>
      <c r="O11" s="1"/>
    </row>
    <row r="12" spans="1:15" ht="25.9" customHeight="1" x14ac:dyDescent="0.25">
      <c r="A12" s="15" t="s">
        <v>34</v>
      </c>
      <c r="B12" s="388" t="s">
        <v>396</v>
      </c>
      <c r="C12" s="388"/>
      <c r="D12" s="388"/>
      <c r="E12" s="388"/>
      <c r="F12" s="388"/>
      <c r="G12" s="388"/>
      <c r="H12" s="1"/>
      <c r="I12" s="1"/>
      <c r="J12" s="1"/>
    </row>
    <row r="13" spans="1:15" ht="19.899999999999999" customHeight="1" x14ac:dyDescent="0.25">
      <c r="A13" s="44" t="s">
        <v>33</v>
      </c>
      <c r="B13" s="426" t="s">
        <v>661</v>
      </c>
      <c r="C13" s="426"/>
      <c r="D13" s="426"/>
      <c r="E13" s="426"/>
      <c r="F13" s="44"/>
      <c r="G13" s="44"/>
      <c r="H13" s="1"/>
      <c r="I13" s="1"/>
      <c r="J13" s="1"/>
    </row>
    <row r="14" spans="1:15" ht="150.75" customHeight="1" x14ac:dyDescent="0.25">
      <c r="A14" s="15" t="s">
        <v>32</v>
      </c>
      <c r="B14" s="400" t="s">
        <v>663</v>
      </c>
      <c r="C14" s="400"/>
      <c r="D14" s="400"/>
      <c r="E14" s="400"/>
      <c r="F14" s="400"/>
      <c r="G14" s="400"/>
      <c r="H14" s="1"/>
      <c r="I14" s="1"/>
      <c r="J14" s="1"/>
    </row>
    <row r="15" spans="1:15" x14ac:dyDescent="0.25">
      <c r="A15" s="44" t="s">
        <v>22</v>
      </c>
      <c r="C15" s="98"/>
      <c r="D15" s="44"/>
      <c r="E15" s="44"/>
      <c r="F15" s="44"/>
      <c r="G15" s="44"/>
      <c r="H15" s="1"/>
      <c r="I15" s="1"/>
      <c r="J15" s="1"/>
    </row>
    <row r="16" spans="1:15" ht="24.6" customHeight="1" x14ac:dyDescent="0.25">
      <c r="A16" s="13" t="s">
        <v>103</v>
      </c>
      <c r="B16" s="386" t="s">
        <v>100</v>
      </c>
      <c r="C16" s="386"/>
      <c r="D16" s="386"/>
      <c r="E16" s="44"/>
      <c r="F16" s="44"/>
      <c r="G16" s="44"/>
      <c r="H16" s="1"/>
      <c r="I16" s="1"/>
      <c r="J16" s="1"/>
    </row>
    <row r="17" spans="1:10" ht="30" customHeight="1" x14ac:dyDescent="0.25">
      <c r="A17" s="44" t="s">
        <v>37</v>
      </c>
      <c r="B17" s="388" t="s">
        <v>121</v>
      </c>
      <c r="C17" s="386"/>
      <c r="D17" s="386"/>
      <c r="E17" s="386"/>
      <c r="F17" s="386"/>
      <c r="G17" s="386"/>
      <c r="H17" s="1"/>
      <c r="I17" s="1"/>
      <c r="J17" s="1"/>
    </row>
    <row r="18" spans="1:10" ht="22.9" customHeight="1" x14ac:dyDescent="0.25">
      <c r="A18" s="44" t="s">
        <v>14</v>
      </c>
      <c r="B18" s="98" t="s">
        <v>3</v>
      </c>
      <c r="C18" s="44"/>
      <c r="D18" s="44"/>
      <c r="E18" s="44"/>
      <c r="F18" s="44"/>
      <c r="G18" s="44"/>
      <c r="H18" s="1"/>
      <c r="I18" s="1"/>
      <c r="J18" s="1"/>
    </row>
    <row r="19" spans="1:10" ht="22.15" customHeight="1" x14ac:dyDescent="0.25">
      <c r="A19" s="44" t="s">
        <v>20</v>
      </c>
      <c r="B19" s="98" t="s">
        <v>114</v>
      </c>
      <c r="C19" s="44"/>
      <c r="D19" s="44"/>
      <c r="E19" s="44"/>
      <c r="F19" s="44"/>
      <c r="G19" s="44"/>
      <c r="H19" s="1"/>
      <c r="I19" s="1"/>
      <c r="J19" s="1"/>
    </row>
    <row r="20" spans="1:10" ht="24.6" customHeight="1" x14ac:dyDescent="0.25">
      <c r="A20" s="44" t="s">
        <v>4</v>
      </c>
      <c r="B20" s="388" t="s">
        <v>395</v>
      </c>
      <c r="C20" s="388"/>
      <c r="D20" s="388"/>
      <c r="E20" s="388"/>
      <c r="F20" s="388"/>
      <c r="G20" s="388"/>
      <c r="H20" s="1"/>
      <c r="I20" s="1"/>
      <c r="J20" s="1"/>
    </row>
    <row r="21" spans="1:10" ht="36.75" customHeight="1" x14ac:dyDescent="0.25">
      <c r="A21" s="13" t="s">
        <v>107</v>
      </c>
      <c r="B21" s="398" t="s">
        <v>614</v>
      </c>
      <c r="C21" s="398"/>
      <c r="D21" s="398"/>
      <c r="E21" s="398"/>
      <c r="F21" s="398"/>
      <c r="G21" s="398"/>
      <c r="H21" s="1"/>
      <c r="I21" s="1"/>
      <c r="J21" s="1"/>
    </row>
    <row r="22" spans="1:10" ht="25.5" x14ac:dyDescent="0.25">
      <c r="A22" s="13" t="s">
        <v>13</v>
      </c>
      <c r="B22" s="388" t="s">
        <v>268</v>
      </c>
      <c r="C22" s="388"/>
      <c r="D22" s="388"/>
      <c r="E22" s="388"/>
      <c r="F22" s="388"/>
      <c r="G22" s="388"/>
      <c r="H22" s="1"/>
      <c r="I22" s="1"/>
      <c r="J22" s="1"/>
    </row>
    <row r="23" spans="1:10" ht="15" customHeight="1" x14ac:dyDescent="0.25">
      <c r="A23" s="404" t="s">
        <v>23</v>
      </c>
      <c r="B23" s="404"/>
      <c r="C23" s="404"/>
      <c r="D23" s="404"/>
      <c r="E23" s="404"/>
      <c r="F23" s="404"/>
      <c r="G23" s="404"/>
      <c r="H23" s="1"/>
      <c r="I23" s="1"/>
      <c r="J23" s="1"/>
    </row>
    <row r="24" spans="1:10" ht="9.6" customHeight="1" x14ac:dyDescent="0.25">
      <c r="A24" s="44"/>
      <c r="B24" s="98"/>
      <c r="C24" s="44"/>
      <c r="D24" s="44"/>
      <c r="E24" s="44"/>
      <c r="F24" s="44"/>
      <c r="G24" s="44"/>
      <c r="H24" s="1"/>
      <c r="I24" s="1"/>
      <c r="J24" s="1"/>
    </row>
    <row r="25" spans="1:10" ht="31.15" customHeight="1" x14ac:dyDescent="0.25">
      <c r="A25" s="422" t="s">
        <v>24</v>
      </c>
      <c r="B25" s="391" t="s">
        <v>5</v>
      </c>
      <c r="C25" s="100" t="s">
        <v>26</v>
      </c>
      <c r="D25" s="99" t="s">
        <v>27</v>
      </c>
      <c r="E25" s="412" t="s">
        <v>28</v>
      </c>
      <c r="F25" s="412"/>
      <c r="G25" s="412"/>
      <c r="H25" s="1"/>
      <c r="I25" s="1"/>
      <c r="J25" s="1"/>
    </row>
    <row r="26" spans="1:10" ht="21.6" customHeight="1" x14ac:dyDescent="0.25">
      <c r="A26" s="422"/>
      <c r="B26" s="392"/>
      <c r="C26" s="100" t="s">
        <v>119</v>
      </c>
      <c r="D26" s="100" t="s">
        <v>127</v>
      </c>
      <c r="E26" s="100" t="s">
        <v>222</v>
      </c>
      <c r="F26" s="254" t="s">
        <v>403</v>
      </c>
      <c r="G26" s="241" t="s">
        <v>603</v>
      </c>
      <c r="H26" s="1"/>
      <c r="I26" s="1"/>
      <c r="J26" s="1"/>
    </row>
    <row r="27" spans="1:10" ht="33.6" customHeight="1" x14ac:dyDescent="0.25">
      <c r="A27" s="7" t="s">
        <v>25</v>
      </c>
      <c r="B27" s="4" t="s">
        <v>6</v>
      </c>
      <c r="C27" s="47">
        <v>5939480</v>
      </c>
      <c r="D27" s="47">
        <f>SUM(D40:D62)</f>
        <v>7010376</v>
      </c>
      <c r="E27" s="47">
        <f>E91</f>
        <v>1768993</v>
      </c>
      <c r="F27" s="47"/>
      <c r="G27" s="240"/>
      <c r="H27" s="1"/>
      <c r="I27" s="1"/>
      <c r="J27" s="1"/>
    </row>
    <row r="28" spans="1:10" ht="22.5" customHeight="1" x14ac:dyDescent="0.25">
      <c r="A28" s="12" t="s">
        <v>18</v>
      </c>
      <c r="B28" s="4" t="s">
        <v>6</v>
      </c>
      <c r="C28" s="10">
        <v>3171636</v>
      </c>
      <c r="D28" s="47">
        <f>394319-34383</f>
        <v>359936</v>
      </c>
      <c r="F28" s="47"/>
      <c r="G28" s="240"/>
      <c r="H28" s="1"/>
      <c r="I28" s="1"/>
      <c r="J28" s="1"/>
    </row>
    <row r="29" spans="1:10" s="276" customFormat="1" ht="41.25" customHeight="1" x14ac:dyDescent="0.25">
      <c r="A29" s="7" t="s">
        <v>648</v>
      </c>
      <c r="B29" s="4" t="s">
        <v>6</v>
      </c>
      <c r="C29" s="10"/>
      <c r="D29" s="47"/>
      <c r="E29" s="10">
        <f>260849-726</f>
        <v>260123</v>
      </c>
      <c r="F29" s="47"/>
      <c r="G29" s="240"/>
      <c r="H29" s="1"/>
      <c r="I29" s="1"/>
      <c r="J29" s="1"/>
    </row>
    <row r="30" spans="1:10" s="82" customFormat="1" ht="30.6" customHeight="1" x14ac:dyDescent="0.25">
      <c r="A30" s="11" t="s">
        <v>29</v>
      </c>
      <c r="B30" s="100" t="s">
        <v>6</v>
      </c>
      <c r="C30" s="9">
        <f>C27+C28</f>
        <v>9111116</v>
      </c>
      <c r="D30" s="9">
        <f>D27+D28</f>
        <v>7370312</v>
      </c>
      <c r="E30" s="9">
        <f>E27+E29</f>
        <v>2029116</v>
      </c>
      <c r="F30" s="46">
        <f>F27+F28</f>
        <v>0</v>
      </c>
      <c r="G30" s="46">
        <f>G27+G28</f>
        <v>0</v>
      </c>
      <c r="H30" s="14"/>
      <c r="I30" s="14"/>
      <c r="J30" s="14"/>
    </row>
    <row r="31" spans="1:10" ht="15.75" customHeight="1" x14ac:dyDescent="0.25">
      <c r="A31" s="98"/>
      <c r="B31" s="98"/>
      <c r="C31" s="44"/>
      <c r="D31" s="44"/>
      <c r="E31" s="44"/>
      <c r="F31" s="44"/>
      <c r="G31" s="44"/>
      <c r="H31" s="1"/>
      <c r="I31" s="1"/>
      <c r="J31" s="1"/>
    </row>
    <row r="32" spans="1:10" ht="29.25" customHeight="1" x14ac:dyDescent="0.25">
      <c r="A32" s="13" t="s">
        <v>30</v>
      </c>
      <c r="B32" s="421" t="s">
        <v>65</v>
      </c>
      <c r="C32" s="421"/>
      <c r="D32" s="421"/>
      <c r="E32" s="44"/>
      <c r="F32" s="44"/>
      <c r="G32" s="44"/>
      <c r="H32" s="1"/>
      <c r="I32" s="1"/>
      <c r="J32" s="1"/>
    </row>
    <row r="33" spans="1:10" ht="16.899999999999999" customHeight="1" x14ac:dyDescent="0.25">
      <c r="A33" s="44" t="s">
        <v>35</v>
      </c>
      <c r="B33" s="386"/>
      <c r="C33" s="386"/>
      <c r="D33" s="386"/>
      <c r="E33" s="44"/>
      <c r="F33" s="44"/>
      <c r="G33" s="44"/>
      <c r="H33" s="1"/>
      <c r="I33" s="1"/>
      <c r="J33" s="1"/>
    </row>
    <row r="34" spans="1:10" ht="33" customHeight="1" x14ac:dyDescent="0.25">
      <c r="A34" s="44" t="s">
        <v>37</v>
      </c>
      <c r="B34" s="388" t="s">
        <v>121</v>
      </c>
      <c r="C34" s="386"/>
      <c r="D34" s="386"/>
      <c r="E34" s="386"/>
      <c r="F34" s="386"/>
      <c r="G34" s="386"/>
      <c r="H34" s="1"/>
      <c r="I34" s="1"/>
      <c r="J34" s="1"/>
    </row>
    <row r="35" spans="1:10" ht="15" customHeight="1" x14ac:dyDescent="0.25">
      <c r="A35" s="44" t="s">
        <v>20</v>
      </c>
      <c r="B35" s="98" t="s">
        <v>114</v>
      </c>
      <c r="C35" s="44"/>
      <c r="D35" s="44"/>
      <c r="E35" s="44"/>
      <c r="F35" s="44"/>
      <c r="G35" s="44"/>
      <c r="H35" s="1"/>
      <c r="I35" s="1"/>
      <c r="J35" s="1"/>
    </row>
    <row r="36" spans="1:10" ht="33" customHeight="1" x14ac:dyDescent="0.25">
      <c r="A36" s="13" t="s">
        <v>36</v>
      </c>
      <c r="B36" s="388" t="s">
        <v>268</v>
      </c>
      <c r="C36" s="388"/>
      <c r="D36" s="388"/>
      <c r="E36" s="388"/>
      <c r="F36" s="388"/>
      <c r="G36" s="388"/>
      <c r="H36" s="1"/>
      <c r="I36" s="1"/>
      <c r="J36" s="1"/>
    </row>
    <row r="37" spans="1:10" ht="19.149999999999999" customHeight="1" x14ac:dyDescent="0.25">
      <c r="A37" s="419" t="s">
        <v>21</v>
      </c>
      <c r="B37" s="419"/>
      <c r="C37" s="419"/>
      <c r="D37" s="419"/>
      <c r="E37" s="419"/>
      <c r="F37" s="419"/>
      <c r="G37" s="419"/>
      <c r="H37" s="1"/>
      <c r="I37" s="1"/>
      <c r="J37" s="1"/>
    </row>
    <row r="38" spans="1:10" ht="31.15" customHeight="1" x14ac:dyDescent="0.25">
      <c r="A38" s="412" t="s">
        <v>21</v>
      </c>
      <c r="B38" s="391" t="s">
        <v>5</v>
      </c>
      <c r="C38" s="100" t="s">
        <v>26</v>
      </c>
      <c r="D38" s="99" t="s">
        <v>27</v>
      </c>
      <c r="E38" s="412" t="s">
        <v>28</v>
      </c>
      <c r="F38" s="412"/>
      <c r="G38" s="412"/>
      <c r="H38" s="1"/>
      <c r="I38" s="1"/>
      <c r="J38" s="1"/>
    </row>
    <row r="39" spans="1:10" ht="21" customHeight="1" x14ac:dyDescent="0.25">
      <c r="A39" s="412"/>
      <c r="B39" s="392"/>
      <c r="C39" s="100" t="s">
        <v>119</v>
      </c>
      <c r="D39" s="100" t="s">
        <v>127</v>
      </c>
      <c r="E39" s="243" t="s">
        <v>222</v>
      </c>
      <c r="F39" s="170" t="s">
        <v>403</v>
      </c>
      <c r="G39" s="100" t="s">
        <v>603</v>
      </c>
      <c r="H39" s="1"/>
      <c r="I39" s="1"/>
      <c r="J39" s="1"/>
    </row>
    <row r="40" spans="1:10" ht="38.25" hidden="1" x14ac:dyDescent="0.25">
      <c r="A40" s="48" t="s">
        <v>394</v>
      </c>
      <c r="B40" s="26" t="s">
        <v>6</v>
      </c>
      <c r="C40" s="10"/>
      <c r="D40" s="10"/>
      <c r="E40" s="243"/>
      <c r="F40" s="236"/>
      <c r="G40" s="100"/>
      <c r="H40" s="1"/>
      <c r="I40" s="1"/>
      <c r="J40" s="1"/>
    </row>
    <row r="41" spans="1:10" ht="48" customHeight="1" x14ac:dyDescent="0.25">
      <c r="A41" s="48" t="s">
        <v>393</v>
      </c>
      <c r="B41" s="49" t="s">
        <v>6</v>
      </c>
      <c r="C41" s="10">
        <v>1804883</v>
      </c>
      <c r="D41" s="10">
        <v>1462859</v>
      </c>
      <c r="E41" s="248"/>
      <c r="F41" s="236"/>
      <c r="G41" s="10"/>
      <c r="H41" s="1"/>
      <c r="I41" s="1"/>
      <c r="J41" s="1"/>
    </row>
    <row r="42" spans="1:10" ht="48" customHeight="1" x14ac:dyDescent="0.25">
      <c r="A42" s="48" t="s">
        <v>392</v>
      </c>
      <c r="B42" s="49" t="s">
        <v>6</v>
      </c>
      <c r="C42" s="10">
        <v>100000</v>
      </c>
      <c r="D42" s="10">
        <v>1625961</v>
      </c>
      <c r="E42" s="248">
        <v>812427</v>
      </c>
      <c r="F42" s="236"/>
      <c r="G42" s="10"/>
      <c r="H42" s="1"/>
      <c r="I42" s="1"/>
      <c r="J42" s="1"/>
    </row>
    <row r="43" spans="1:10" ht="38.25" x14ac:dyDescent="0.25">
      <c r="A43" s="48" t="s">
        <v>391</v>
      </c>
      <c r="B43" s="49" t="s">
        <v>6</v>
      </c>
      <c r="C43" s="10">
        <v>300000</v>
      </c>
      <c r="D43" s="10">
        <f>730980-93273</f>
        <v>637707</v>
      </c>
      <c r="E43" s="248"/>
      <c r="F43" s="236"/>
      <c r="G43" s="10"/>
      <c r="H43" s="1"/>
      <c r="I43" s="1"/>
      <c r="J43" s="1"/>
    </row>
    <row r="44" spans="1:10" ht="54" customHeight="1" x14ac:dyDescent="0.25">
      <c r="A44" s="48" t="s">
        <v>390</v>
      </c>
      <c r="B44" s="49" t="s">
        <v>6</v>
      </c>
      <c r="C44" s="10">
        <v>596418</v>
      </c>
      <c r="D44" s="10">
        <v>861190</v>
      </c>
      <c r="E44" s="248"/>
      <c r="F44" s="236"/>
      <c r="G44" s="10"/>
      <c r="H44" s="1"/>
      <c r="I44" s="1"/>
      <c r="J44" s="1"/>
    </row>
    <row r="45" spans="1:10" ht="49.5" customHeight="1" x14ac:dyDescent="0.25">
      <c r="A45" s="48" t="s">
        <v>389</v>
      </c>
      <c r="B45" s="49" t="s">
        <v>6</v>
      </c>
      <c r="C45" s="10">
        <v>94851</v>
      </c>
      <c r="D45" s="10"/>
      <c r="E45" s="248"/>
      <c r="F45" s="236"/>
      <c r="G45" s="10"/>
      <c r="H45" s="1"/>
      <c r="I45" s="1"/>
      <c r="J45" s="1"/>
    </row>
    <row r="46" spans="1:10" ht="25.5" x14ac:dyDescent="0.25">
      <c r="A46" s="48" t="s">
        <v>388</v>
      </c>
      <c r="B46" s="49" t="s">
        <v>6</v>
      </c>
      <c r="C46" s="10">
        <v>581883</v>
      </c>
      <c r="D46" s="10"/>
      <c r="E46" s="248"/>
      <c r="F46" s="236"/>
      <c r="G46" s="10"/>
      <c r="H46" s="1"/>
      <c r="I46" s="1"/>
      <c r="J46" s="1"/>
    </row>
    <row r="47" spans="1:10" ht="45.6" customHeight="1" x14ac:dyDescent="0.25">
      <c r="A47" s="48" t="s">
        <v>384</v>
      </c>
      <c r="B47" s="49" t="s">
        <v>6</v>
      </c>
      <c r="C47" s="10">
        <v>120074</v>
      </c>
      <c r="D47" s="10"/>
      <c r="E47" s="248"/>
      <c r="F47" s="236"/>
      <c r="G47" s="10"/>
      <c r="H47" s="1"/>
      <c r="I47" s="1"/>
      <c r="J47" s="1"/>
    </row>
    <row r="48" spans="1:10" ht="41.25" customHeight="1" x14ac:dyDescent="0.25">
      <c r="A48" s="48" t="s">
        <v>383</v>
      </c>
      <c r="B48" s="49" t="s">
        <v>6</v>
      </c>
      <c r="C48" s="10">
        <v>218693</v>
      </c>
      <c r="D48" s="10"/>
      <c r="E48" s="248"/>
      <c r="F48" s="236"/>
      <c r="G48" s="10"/>
      <c r="H48" s="1"/>
      <c r="I48" s="1"/>
      <c r="J48" s="1"/>
    </row>
    <row r="49" spans="1:10" ht="38.25" x14ac:dyDescent="0.25">
      <c r="A49" s="48" t="s">
        <v>382</v>
      </c>
      <c r="B49" s="49" t="s">
        <v>6</v>
      </c>
      <c r="C49" s="10">
        <v>283094</v>
      </c>
      <c r="D49" s="10"/>
      <c r="E49" s="249"/>
      <c r="F49" s="236"/>
      <c r="G49" s="10"/>
      <c r="H49" s="1"/>
      <c r="I49" s="1"/>
      <c r="J49" s="1"/>
    </row>
    <row r="50" spans="1:10" ht="38.25" hidden="1" x14ac:dyDescent="0.25">
      <c r="A50" s="48" t="s">
        <v>601</v>
      </c>
      <c r="B50" s="49" t="s">
        <v>6</v>
      </c>
      <c r="C50" s="10"/>
      <c r="D50" s="10"/>
      <c r="E50" s="249"/>
      <c r="F50" s="236"/>
      <c r="G50" s="10"/>
      <c r="H50" s="1"/>
      <c r="I50" s="1"/>
      <c r="J50" s="1"/>
    </row>
    <row r="51" spans="1:10" ht="45" customHeight="1" x14ac:dyDescent="0.25">
      <c r="A51" s="48" t="s">
        <v>381</v>
      </c>
      <c r="B51" s="49" t="s">
        <v>6</v>
      </c>
      <c r="C51" s="10">
        <v>227598</v>
      </c>
      <c r="D51" s="10"/>
      <c r="E51" s="249"/>
      <c r="F51" s="236"/>
      <c r="G51" s="10"/>
      <c r="H51" s="1"/>
      <c r="I51" s="1"/>
      <c r="J51" s="1"/>
    </row>
    <row r="52" spans="1:10" ht="44.45" customHeight="1" x14ac:dyDescent="0.25">
      <c r="A52" s="48" t="s">
        <v>380</v>
      </c>
      <c r="B52" s="49" t="s">
        <v>6</v>
      </c>
      <c r="C52" s="10">
        <v>177906</v>
      </c>
      <c r="D52" s="10"/>
      <c r="E52" s="249"/>
      <c r="F52" s="236"/>
      <c r="G52" s="10"/>
      <c r="H52" s="1"/>
      <c r="I52" s="1"/>
      <c r="J52" s="1"/>
    </row>
    <row r="53" spans="1:10" ht="43.9" customHeight="1" x14ac:dyDescent="0.25">
      <c r="A53" s="48" t="s">
        <v>379</v>
      </c>
      <c r="B53" s="49" t="s">
        <v>6</v>
      </c>
      <c r="C53" s="10">
        <v>275779</v>
      </c>
      <c r="D53" s="10"/>
      <c r="E53" s="249"/>
      <c r="F53" s="236"/>
      <c r="G53" s="10"/>
      <c r="H53" s="1"/>
      <c r="I53" s="1"/>
      <c r="J53" s="1"/>
    </row>
    <row r="54" spans="1:10" ht="42" hidden="1" customHeight="1" x14ac:dyDescent="0.25">
      <c r="A54" s="48" t="s">
        <v>378</v>
      </c>
      <c r="B54" s="49" t="s">
        <v>6</v>
      </c>
      <c r="C54" s="47"/>
      <c r="D54" s="47"/>
      <c r="E54" s="249"/>
      <c r="F54" s="236"/>
      <c r="G54" s="10"/>
      <c r="H54" s="1"/>
      <c r="I54" s="1"/>
      <c r="J54" s="1"/>
    </row>
    <row r="55" spans="1:10" s="177" customFormat="1" ht="38.25" x14ac:dyDescent="0.25">
      <c r="A55" s="48" t="s">
        <v>377</v>
      </c>
      <c r="B55" s="49" t="s">
        <v>6</v>
      </c>
      <c r="C55" s="47">
        <v>300000</v>
      </c>
      <c r="D55" s="47">
        <v>304173</v>
      </c>
      <c r="E55" s="249"/>
      <c r="F55" s="242"/>
      <c r="G55" s="47"/>
      <c r="H55" s="176"/>
      <c r="I55" s="176"/>
      <c r="J55" s="176"/>
    </row>
    <row r="56" spans="1:10" s="177" customFormat="1" ht="38.25" x14ac:dyDescent="0.25">
      <c r="A56" s="48" t="s">
        <v>376</v>
      </c>
      <c r="B56" s="49" t="s">
        <v>6</v>
      </c>
      <c r="C56" s="47">
        <v>90000</v>
      </c>
      <c r="D56" s="47">
        <v>117389</v>
      </c>
      <c r="E56" s="249"/>
      <c r="F56" s="242"/>
      <c r="G56" s="47"/>
      <c r="H56" s="176"/>
      <c r="I56" s="176"/>
      <c r="J56" s="176"/>
    </row>
    <row r="57" spans="1:10" s="177" customFormat="1" ht="38.25" x14ac:dyDescent="0.25">
      <c r="A57" s="48" t="s">
        <v>375</v>
      </c>
      <c r="B57" s="49" t="s">
        <v>6</v>
      </c>
      <c r="C57" s="47">
        <v>200000</v>
      </c>
      <c r="D57" s="47">
        <v>503884</v>
      </c>
      <c r="E57" s="249"/>
      <c r="F57" s="242"/>
      <c r="G57" s="47"/>
      <c r="H57" s="176"/>
      <c r="I57" s="176"/>
      <c r="J57" s="176"/>
    </row>
    <row r="58" spans="1:10" ht="51" x14ac:dyDescent="0.25">
      <c r="A58" s="48" t="s">
        <v>374</v>
      </c>
      <c r="B58" s="49" t="s">
        <v>6</v>
      </c>
      <c r="C58" s="47">
        <v>329926</v>
      </c>
      <c r="D58" s="47">
        <v>339958</v>
      </c>
      <c r="E58" s="249"/>
      <c r="F58" s="242"/>
      <c r="G58" s="10"/>
      <c r="H58" s="1"/>
      <c r="I58" s="1"/>
      <c r="J58" s="1"/>
    </row>
    <row r="59" spans="1:10" ht="25.5" x14ac:dyDescent="0.25">
      <c r="A59" s="48" t="s">
        <v>373</v>
      </c>
      <c r="B59" s="49" t="s">
        <v>6</v>
      </c>
      <c r="C59" s="47">
        <v>218375</v>
      </c>
      <c r="D59" s="47">
        <v>53582</v>
      </c>
      <c r="E59" s="249"/>
      <c r="F59" s="242"/>
      <c r="G59" s="10"/>
      <c r="H59" s="1"/>
      <c r="I59" s="1"/>
      <c r="J59" s="1"/>
    </row>
    <row r="60" spans="1:10" s="235" customFormat="1" ht="51" x14ac:dyDescent="0.25">
      <c r="A60" s="231" t="s">
        <v>372</v>
      </c>
      <c r="B60" s="232" t="s">
        <v>6</v>
      </c>
      <c r="C60" s="229">
        <v>10000</v>
      </c>
      <c r="D60" s="229">
        <v>275000</v>
      </c>
      <c r="E60" s="250">
        <v>692347</v>
      </c>
      <c r="F60" s="242"/>
      <c r="G60" s="229"/>
      <c r="H60" s="234"/>
      <c r="I60" s="234"/>
      <c r="J60" s="234"/>
    </row>
    <row r="61" spans="1:10" ht="42.6" customHeight="1" x14ac:dyDescent="0.25">
      <c r="A61" s="48" t="s">
        <v>371</v>
      </c>
      <c r="B61" s="49" t="s">
        <v>6</v>
      </c>
      <c r="C61" s="47">
        <v>10000</v>
      </c>
      <c r="D61" s="47">
        <v>221047</v>
      </c>
      <c r="E61" s="249"/>
      <c r="F61" s="242"/>
      <c r="G61" s="10"/>
      <c r="H61" s="1"/>
      <c r="I61" s="1"/>
      <c r="J61" s="1"/>
    </row>
    <row r="62" spans="1:10" s="177" customFormat="1" ht="38.25" x14ac:dyDescent="0.25">
      <c r="A62" s="48" t="s">
        <v>540</v>
      </c>
      <c r="B62" s="49" t="s">
        <v>6</v>
      </c>
      <c r="C62" s="47"/>
      <c r="D62" s="47">
        <v>607626</v>
      </c>
      <c r="E62" s="249">
        <v>264219</v>
      </c>
      <c r="F62" s="242"/>
      <c r="G62" s="47"/>
      <c r="H62" s="176"/>
      <c r="I62" s="176"/>
      <c r="J62" s="176"/>
    </row>
    <row r="63" spans="1:10" s="160" customFormat="1" x14ac:dyDescent="0.25">
      <c r="A63" s="120" t="s">
        <v>321</v>
      </c>
      <c r="B63" s="49"/>
      <c r="C63" s="165">
        <f>SUM(C64:C86)</f>
        <v>220.9</v>
      </c>
      <c r="D63" s="165">
        <f>SUM(D64:D86)</f>
        <v>159.79999999999998</v>
      </c>
      <c r="E63" s="251">
        <f>SUM(E64:E86)</f>
        <v>126.3</v>
      </c>
      <c r="F63" s="236"/>
      <c r="G63" s="165">
        <f>SUM(G64:G85)</f>
        <v>0</v>
      </c>
      <c r="H63" s="1"/>
      <c r="I63" s="1"/>
      <c r="J63" s="1"/>
    </row>
    <row r="64" spans="1:10" s="160" customFormat="1" ht="48" customHeight="1" x14ac:dyDescent="0.25">
      <c r="A64" s="48" t="s">
        <v>393</v>
      </c>
      <c r="B64" s="49" t="s">
        <v>321</v>
      </c>
      <c r="C64" s="36"/>
      <c r="D64" s="36">
        <v>30</v>
      </c>
      <c r="E64" s="252"/>
      <c r="F64" s="236"/>
      <c r="G64" s="10"/>
      <c r="H64" s="1"/>
      <c r="I64" s="1"/>
      <c r="J64" s="1"/>
    </row>
    <row r="65" spans="1:10" s="160" customFormat="1" ht="48" customHeight="1" x14ac:dyDescent="0.25">
      <c r="A65" s="48" t="s">
        <v>392</v>
      </c>
      <c r="B65" s="49" t="s">
        <v>321</v>
      </c>
      <c r="C65" s="36"/>
      <c r="D65" s="36"/>
      <c r="E65" s="253">
        <v>16</v>
      </c>
      <c r="F65" s="236"/>
      <c r="G65" s="10"/>
      <c r="H65" s="1"/>
      <c r="I65" s="1"/>
      <c r="J65" s="1"/>
    </row>
    <row r="66" spans="1:10" s="160" customFormat="1" ht="38.25" x14ac:dyDescent="0.25">
      <c r="A66" s="48" t="s">
        <v>391</v>
      </c>
      <c r="B66" s="49" t="s">
        <v>321</v>
      </c>
      <c r="C66" s="36"/>
      <c r="E66" s="253">
        <v>11.5</v>
      </c>
      <c r="F66" s="236"/>
      <c r="G66" s="10"/>
      <c r="H66" s="1"/>
      <c r="I66" s="1"/>
      <c r="J66" s="1"/>
    </row>
    <row r="67" spans="1:10" s="160" customFormat="1" ht="47.25" customHeight="1" x14ac:dyDescent="0.25">
      <c r="A67" s="48" t="s">
        <v>390</v>
      </c>
      <c r="B67" s="49" t="s">
        <v>321</v>
      </c>
      <c r="C67" s="36"/>
      <c r="D67" s="36">
        <v>15.6</v>
      </c>
      <c r="E67" s="235"/>
      <c r="F67" s="236"/>
      <c r="G67" s="10"/>
      <c r="H67" s="1"/>
      <c r="I67" s="1"/>
      <c r="J67" s="1"/>
    </row>
    <row r="68" spans="1:10" s="160" customFormat="1" ht="31.5" customHeight="1" x14ac:dyDescent="0.25">
      <c r="A68" s="48" t="s">
        <v>388</v>
      </c>
      <c r="B68" s="49" t="s">
        <v>321</v>
      </c>
      <c r="C68" s="36">
        <v>46</v>
      </c>
      <c r="D68" s="36"/>
      <c r="E68" s="253"/>
      <c r="F68" s="236"/>
      <c r="G68" s="10"/>
      <c r="H68" s="1"/>
      <c r="I68" s="1"/>
      <c r="J68" s="1"/>
    </row>
    <row r="69" spans="1:10" s="160" customFormat="1" ht="57.6" customHeight="1" x14ac:dyDescent="0.25">
      <c r="A69" s="48" t="s">
        <v>387</v>
      </c>
      <c r="B69" s="49" t="s">
        <v>321</v>
      </c>
      <c r="C69" s="36">
        <v>12</v>
      </c>
      <c r="D69" s="36"/>
      <c r="E69" s="253"/>
      <c r="F69" s="236"/>
      <c r="G69" s="10"/>
      <c r="H69" s="1"/>
      <c r="I69" s="1"/>
      <c r="J69" s="1"/>
    </row>
    <row r="70" spans="1:10" s="160" customFormat="1" ht="54.6" customHeight="1" x14ac:dyDescent="0.25">
      <c r="A70" s="48" t="s">
        <v>386</v>
      </c>
      <c r="B70" s="49" t="s">
        <v>321</v>
      </c>
      <c r="C70" s="36">
        <v>18</v>
      </c>
      <c r="D70" s="36"/>
      <c r="E70" s="253"/>
      <c r="F70" s="236"/>
      <c r="G70" s="10"/>
      <c r="H70" s="1"/>
      <c r="I70" s="1"/>
      <c r="J70" s="1"/>
    </row>
    <row r="71" spans="1:10" s="160" customFormat="1" ht="45.6" customHeight="1" x14ac:dyDescent="0.25">
      <c r="A71" s="48" t="s">
        <v>385</v>
      </c>
      <c r="B71" s="49" t="s">
        <v>321</v>
      </c>
      <c r="C71" s="36"/>
      <c r="E71" s="253">
        <v>15.3</v>
      </c>
      <c r="F71" s="236"/>
      <c r="G71" s="10"/>
      <c r="H71" s="1"/>
      <c r="I71" s="1"/>
      <c r="J71" s="1"/>
    </row>
    <row r="72" spans="1:10" s="160" customFormat="1" ht="45.6" customHeight="1" x14ac:dyDescent="0.25">
      <c r="A72" s="48" t="s">
        <v>384</v>
      </c>
      <c r="B72" s="49" t="s">
        <v>321</v>
      </c>
      <c r="C72" s="36">
        <v>6.3</v>
      </c>
      <c r="D72" s="36"/>
      <c r="E72" s="253"/>
      <c r="F72" s="236"/>
      <c r="G72" s="10"/>
      <c r="H72" s="1"/>
      <c r="I72" s="1"/>
      <c r="J72" s="1"/>
    </row>
    <row r="73" spans="1:10" s="160" customFormat="1" ht="46.5" customHeight="1" x14ac:dyDescent="0.25">
      <c r="A73" s="48" t="s">
        <v>383</v>
      </c>
      <c r="B73" s="49" t="s">
        <v>321</v>
      </c>
      <c r="C73" s="36">
        <v>20</v>
      </c>
      <c r="D73" s="36"/>
      <c r="E73" s="253"/>
      <c r="F73" s="236"/>
      <c r="G73" s="10"/>
      <c r="H73" s="1"/>
      <c r="I73" s="1"/>
      <c r="J73" s="1"/>
    </row>
    <row r="74" spans="1:10" s="160" customFormat="1" ht="38.25" x14ac:dyDescent="0.25">
      <c r="A74" s="48" t="s">
        <v>382</v>
      </c>
      <c r="B74" s="49" t="s">
        <v>321</v>
      </c>
      <c r="C74" s="36">
        <v>21</v>
      </c>
      <c r="D74" s="36"/>
      <c r="E74" s="253"/>
      <c r="F74" s="236"/>
      <c r="G74" s="10"/>
      <c r="H74" s="1"/>
      <c r="I74" s="1"/>
      <c r="J74" s="1"/>
    </row>
    <row r="75" spans="1:10" s="160" customFormat="1" ht="38.25" x14ac:dyDescent="0.25">
      <c r="A75" s="48" t="s">
        <v>601</v>
      </c>
      <c r="B75" s="49" t="s">
        <v>321</v>
      </c>
      <c r="C75" s="36">
        <v>46.8</v>
      </c>
      <c r="D75" s="36"/>
      <c r="E75" s="253"/>
      <c r="F75" s="236"/>
      <c r="G75" s="10"/>
      <c r="H75" s="1"/>
      <c r="I75" s="1"/>
      <c r="J75" s="1"/>
    </row>
    <row r="76" spans="1:10" s="160" customFormat="1" ht="45" customHeight="1" x14ac:dyDescent="0.25">
      <c r="A76" s="48" t="s">
        <v>381</v>
      </c>
      <c r="B76" s="49" t="s">
        <v>321</v>
      </c>
      <c r="C76" s="36">
        <v>18.8</v>
      </c>
      <c r="D76" s="36"/>
      <c r="E76" s="253"/>
      <c r="F76" s="236"/>
      <c r="G76" s="10"/>
      <c r="H76" s="1"/>
      <c r="I76" s="1"/>
      <c r="J76" s="1"/>
    </row>
    <row r="77" spans="1:10" s="160" customFormat="1" ht="44.45" customHeight="1" x14ac:dyDescent="0.25">
      <c r="A77" s="48" t="s">
        <v>380</v>
      </c>
      <c r="B77" s="49" t="s">
        <v>321</v>
      </c>
      <c r="C77" s="36">
        <v>13.1</v>
      </c>
      <c r="D77" s="36"/>
      <c r="E77" s="253"/>
      <c r="F77" s="236"/>
      <c r="G77" s="10"/>
      <c r="H77" s="1"/>
      <c r="I77" s="1"/>
      <c r="J77" s="1"/>
    </row>
    <row r="78" spans="1:10" s="160" customFormat="1" ht="43.9" customHeight="1" x14ac:dyDescent="0.25">
      <c r="A78" s="48" t="s">
        <v>379</v>
      </c>
      <c r="B78" s="49" t="s">
        <v>321</v>
      </c>
      <c r="C78" s="36">
        <v>18.899999999999999</v>
      </c>
      <c r="D78" s="36"/>
      <c r="E78" s="253"/>
      <c r="F78" s="236"/>
      <c r="G78" s="10"/>
      <c r="H78" s="1"/>
      <c r="I78" s="1"/>
      <c r="J78" s="1"/>
    </row>
    <row r="79" spans="1:10" s="233" customFormat="1" ht="43.9" customHeight="1" x14ac:dyDescent="0.25">
      <c r="A79" s="48" t="s">
        <v>600</v>
      </c>
      <c r="B79" s="49" t="s">
        <v>321</v>
      </c>
      <c r="C79" s="36"/>
      <c r="E79" s="253">
        <v>20</v>
      </c>
      <c r="F79" s="236"/>
      <c r="G79" s="10"/>
      <c r="H79" s="1"/>
      <c r="I79" s="1"/>
      <c r="J79" s="1"/>
    </row>
    <row r="80" spans="1:10" s="160" customFormat="1" ht="38.25" x14ac:dyDescent="0.25">
      <c r="A80" s="48" t="s">
        <v>377</v>
      </c>
      <c r="B80" s="49" t="s">
        <v>321</v>
      </c>
      <c r="C80" s="36"/>
      <c r="D80" s="36">
        <v>25</v>
      </c>
      <c r="E80" s="253"/>
      <c r="F80" s="236"/>
      <c r="G80" s="10"/>
      <c r="H80" s="1"/>
      <c r="I80" s="1"/>
      <c r="J80" s="1"/>
    </row>
    <row r="81" spans="1:10" s="160" customFormat="1" ht="38.25" x14ac:dyDescent="0.25">
      <c r="A81" s="48" t="s">
        <v>376</v>
      </c>
      <c r="B81" s="49" t="s">
        <v>321</v>
      </c>
      <c r="C81" s="36"/>
      <c r="D81" s="36">
        <v>22</v>
      </c>
      <c r="E81" s="253"/>
      <c r="F81" s="236"/>
      <c r="G81" s="10"/>
      <c r="H81" s="1"/>
      <c r="I81" s="1"/>
      <c r="J81" s="1"/>
    </row>
    <row r="82" spans="1:10" s="160" customFormat="1" ht="38.25" x14ac:dyDescent="0.25">
      <c r="A82" s="48" t="s">
        <v>375</v>
      </c>
      <c r="B82" s="49" t="s">
        <v>321</v>
      </c>
      <c r="C82" s="36"/>
      <c r="D82" s="36">
        <v>23</v>
      </c>
      <c r="E82" s="253"/>
      <c r="F82" s="236"/>
      <c r="G82" s="10"/>
      <c r="H82" s="1"/>
      <c r="I82" s="1"/>
      <c r="J82" s="1"/>
    </row>
    <row r="83" spans="1:10" s="160" customFormat="1" ht="51" x14ac:dyDescent="0.25">
      <c r="A83" s="48" t="s">
        <v>374</v>
      </c>
      <c r="B83" s="49" t="s">
        <v>321</v>
      </c>
      <c r="C83" s="36"/>
      <c r="D83" s="36">
        <v>36</v>
      </c>
      <c r="E83" s="253"/>
      <c r="F83" s="236"/>
      <c r="G83" s="10"/>
      <c r="H83" s="1"/>
      <c r="I83" s="1"/>
      <c r="J83" s="1"/>
    </row>
    <row r="84" spans="1:10" s="160" customFormat="1" ht="25.5" x14ac:dyDescent="0.25">
      <c r="A84" s="48" t="s">
        <v>373</v>
      </c>
      <c r="B84" s="49" t="s">
        <v>321</v>
      </c>
      <c r="C84" s="36"/>
      <c r="D84" s="36">
        <v>8.1999999999999993</v>
      </c>
      <c r="E84" s="253"/>
      <c r="F84" s="236"/>
      <c r="G84" s="10"/>
      <c r="H84" s="1"/>
      <c r="I84" s="1"/>
      <c r="J84" s="1"/>
    </row>
    <row r="85" spans="1:10" s="160" customFormat="1" ht="51" x14ac:dyDescent="0.25">
      <c r="A85" s="48" t="s">
        <v>372</v>
      </c>
      <c r="B85" s="49" t="s">
        <v>321</v>
      </c>
      <c r="C85" s="36"/>
      <c r="D85" s="236"/>
      <c r="E85" s="253">
        <v>41</v>
      </c>
      <c r="F85" s="236"/>
      <c r="G85" s="10"/>
      <c r="H85" s="1"/>
      <c r="I85" s="1"/>
      <c r="J85" s="1"/>
    </row>
    <row r="86" spans="1:10" s="173" customFormat="1" ht="38.25" x14ac:dyDescent="0.25">
      <c r="A86" s="48" t="s">
        <v>540</v>
      </c>
      <c r="B86" s="49" t="s">
        <v>321</v>
      </c>
      <c r="C86" s="36"/>
      <c r="D86" s="36"/>
      <c r="E86" s="253">
        <v>22.5</v>
      </c>
      <c r="F86" s="236"/>
      <c r="G86" s="10"/>
      <c r="H86" s="1"/>
      <c r="I86" s="1"/>
      <c r="J86" s="1"/>
    </row>
    <row r="87" spans="1:10" s="233" customFormat="1" x14ac:dyDescent="0.25">
      <c r="H87" s="1"/>
      <c r="I87" s="1"/>
      <c r="J87" s="1"/>
    </row>
    <row r="88" spans="1:10" s="160" customFormat="1" x14ac:dyDescent="0.25">
      <c r="A88" s="419" t="s">
        <v>101</v>
      </c>
      <c r="B88" s="419"/>
      <c r="C88" s="419"/>
      <c r="D88" s="419"/>
      <c r="E88" s="419"/>
      <c r="F88" s="419"/>
      <c r="G88" s="419"/>
      <c r="H88" s="1"/>
      <c r="I88" s="1"/>
      <c r="J88" s="1"/>
    </row>
    <row r="89" spans="1:10" s="160" customFormat="1" ht="42.6" customHeight="1" x14ac:dyDescent="0.25">
      <c r="A89" s="422" t="s">
        <v>24</v>
      </c>
      <c r="B89" s="391" t="s">
        <v>5</v>
      </c>
      <c r="C89" s="162" t="s">
        <v>26</v>
      </c>
      <c r="D89" s="161" t="s">
        <v>27</v>
      </c>
      <c r="E89" s="393" t="s">
        <v>28</v>
      </c>
      <c r="F89" s="394"/>
      <c r="G89" s="395"/>
      <c r="H89" s="1"/>
      <c r="I89" s="1"/>
      <c r="J89" s="1"/>
    </row>
    <row r="90" spans="1:10" ht="21.6" customHeight="1" x14ac:dyDescent="0.25">
      <c r="A90" s="422"/>
      <c r="B90" s="392"/>
      <c r="C90" s="100" t="s">
        <v>119</v>
      </c>
      <c r="D90" s="100" t="s">
        <v>127</v>
      </c>
      <c r="E90" s="244" t="s">
        <v>222</v>
      </c>
      <c r="F90" s="100" t="s">
        <v>403</v>
      </c>
      <c r="G90" s="100" t="s">
        <v>603</v>
      </c>
      <c r="H90" s="1"/>
      <c r="I90" s="1"/>
      <c r="J90" s="1"/>
    </row>
    <row r="91" spans="1:10" s="82" customFormat="1" ht="30.6" customHeight="1" x14ac:dyDescent="0.25">
      <c r="A91" s="11" t="s">
        <v>29</v>
      </c>
      <c r="B91" s="100" t="s">
        <v>6</v>
      </c>
      <c r="C91" s="9">
        <f>SUM(C40:C61)</f>
        <v>5939480</v>
      </c>
      <c r="D91" s="9">
        <f>SUM(D41:D62)</f>
        <v>7010376</v>
      </c>
      <c r="E91" s="170">
        <f>SUM(E41:E62)</f>
        <v>1768993</v>
      </c>
      <c r="F91" s="9">
        <v>0</v>
      </c>
      <c r="G91" s="9">
        <f>SUM(G41:G61)</f>
        <v>0</v>
      </c>
      <c r="H91" s="14"/>
      <c r="I91" s="14"/>
      <c r="J91" s="14"/>
    </row>
    <row r="92" spans="1:10" ht="29.25" customHeight="1" x14ac:dyDescent="0.25">
      <c r="A92" s="13" t="s">
        <v>30</v>
      </c>
      <c r="B92" s="421" t="s">
        <v>31</v>
      </c>
      <c r="C92" s="421"/>
      <c r="D92" s="44"/>
      <c r="E92" s="44"/>
      <c r="F92" s="44"/>
      <c r="G92" s="44"/>
      <c r="H92" s="1"/>
      <c r="I92" s="1"/>
      <c r="J92" s="1"/>
    </row>
    <row r="93" spans="1:10" ht="16.899999999999999" customHeight="1" x14ac:dyDescent="0.25">
      <c r="A93" s="44" t="s">
        <v>35</v>
      </c>
      <c r="B93" s="386"/>
      <c r="C93" s="386"/>
      <c r="D93" s="386"/>
      <c r="E93" s="44"/>
      <c r="F93" s="44"/>
      <c r="G93" s="44"/>
      <c r="H93" s="1"/>
      <c r="I93" s="1"/>
      <c r="J93" s="1"/>
    </row>
    <row r="94" spans="1:10" ht="33" customHeight="1" x14ac:dyDescent="0.25">
      <c r="A94" s="44" t="s">
        <v>37</v>
      </c>
      <c r="B94" s="388" t="s">
        <v>121</v>
      </c>
      <c r="C94" s="386"/>
      <c r="D94" s="386"/>
      <c r="E94" s="386"/>
      <c r="F94" s="386"/>
      <c r="G94" s="386"/>
      <c r="H94" s="1"/>
      <c r="I94" s="1"/>
      <c r="J94" s="1"/>
    </row>
    <row r="95" spans="1:10" ht="15" customHeight="1" x14ac:dyDescent="0.25">
      <c r="A95" s="44" t="s">
        <v>20</v>
      </c>
      <c r="B95" s="98" t="s">
        <v>114</v>
      </c>
      <c r="C95" s="44"/>
      <c r="D95" s="44"/>
      <c r="E95" s="44"/>
      <c r="F95" s="44"/>
      <c r="G95" s="44"/>
      <c r="H95" s="1"/>
      <c r="I95" s="1"/>
      <c r="J95" s="1"/>
    </row>
    <row r="96" spans="1:10" ht="33" customHeight="1" x14ac:dyDescent="0.25">
      <c r="A96" s="13" t="s">
        <v>36</v>
      </c>
      <c r="B96" s="388" t="s">
        <v>268</v>
      </c>
      <c r="C96" s="388"/>
      <c r="D96" s="388"/>
      <c r="E96" s="388"/>
      <c r="F96" s="388"/>
      <c r="G96" s="388"/>
      <c r="H96" s="1"/>
      <c r="I96" s="1"/>
      <c r="J96" s="1"/>
    </row>
    <row r="97" spans="1:10" ht="19.149999999999999" customHeight="1" x14ac:dyDescent="0.25">
      <c r="A97" s="419" t="s">
        <v>21</v>
      </c>
      <c r="B97" s="419"/>
      <c r="C97" s="419"/>
      <c r="D97" s="419"/>
      <c r="E97" s="419"/>
      <c r="F97" s="419"/>
      <c r="G97" s="419"/>
      <c r="H97" s="1"/>
      <c r="I97" s="1"/>
      <c r="J97" s="1"/>
    </row>
    <row r="98" spans="1:10" ht="31.15" customHeight="1" x14ac:dyDescent="0.25">
      <c r="A98" s="412" t="s">
        <v>21</v>
      </c>
      <c r="B98" s="391" t="s">
        <v>5</v>
      </c>
      <c r="C98" s="100" t="s">
        <v>26</v>
      </c>
      <c r="D98" s="99" t="s">
        <v>27</v>
      </c>
      <c r="E98" s="412" t="s">
        <v>28</v>
      </c>
      <c r="F98" s="412"/>
      <c r="G98" s="412"/>
      <c r="H98" s="1"/>
      <c r="I98" s="1"/>
      <c r="J98" s="1"/>
    </row>
    <row r="99" spans="1:10" ht="21" customHeight="1" x14ac:dyDescent="0.25">
      <c r="A99" s="412"/>
      <c r="B99" s="392"/>
      <c r="C99" s="100" t="s">
        <v>119</v>
      </c>
      <c r="D99" s="100" t="s">
        <v>127</v>
      </c>
      <c r="E99" s="100" t="s">
        <v>222</v>
      </c>
      <c r="F99" s="254" t="s">
        <v>403</v>
      </c>
      <c r="G99" s="254" t="s">
        <v>603</v>
      </c>
      <c r="H99" s="1"/>
      <c r="I99" s="1"/>
      <c r="J99" s="1"/>
    </row>
    <row r="100" spans="1:10" ht="24" customHeight="1" x14ac:dyDescent="0.25">
      <c r="A100" s="48" t="s">
        <v>105</v>
      </c>
      <c r="B100" s="49" t="s">
        <v>316</v>
      </c>
      <c r="C100" s="10">
        <v>5</v>
      </c>
      <c r="D100" s="10">
        <v>4</v>
      </c>
      <c r="E100" s="47"/>
      <c r="F100" s="47"/>
      <c r="G100" s="47"/>
      <c r="H100" s="1"/>
      <c r="I100" s="1"/>
      <c r="J100" s="1"/>
    </row>
    <row r="101" spans="1:10" ht="33" customHeight="1" x14ac:dyDescent="0.25">
      <c r="A101" s="48" t="s">
        <v>106</v>
      </c>
      <c r="B101" s="49" t="s">
        <v>316</v>
      </c>
      <c r="C101" s="10">
        <v>19</v>
      </c>
      <c r="D101" s="10">
        <v>9</v>
      </c>
      <c r="E101" s="47"/>
      <c r="F101" s="47"/>
      <c r="G101" s="47"/>
      <c r="H101" s="1"/>
      <c r="I101" s="1"/>
      <c r="J101" s="1"/>
    </row>
    <row r="102" spans="1:10" ht="45.6" hidden="1" customHeight="1" x14ac:dyDescent="0.25">
      <c r="A102" s="48"/>
      <c r="B102" s="49"/>
      <c r="C102" s="10"/>
      <c r="D102" s="10"/>
      <c r="E102" s="47"/>
      <c r="F102" s="10"/>
      <c r="G102" s="10"/>
      <c r="H102" s="1"/>
      <c r="I102" s="1"/>
      <c r="J102" s="1"/>
    </row>
    <row r="103" spans="1:10" ht="45.6" hidden="1" customHeight="1" x14ac:dyDescent="0.25">
      <c r="A103" s="48"/>
      <c r="B103" s="49"/>
      <c r="C103" s="10"/>
      <c r="D103" s="10"/>
      <c r="E103" s="47"/>
      <c r="F103" s="10"/>
      <c r="G103" s="10"/>
      <c r="H103" s="1"/>
      <c r="I103" s="1"/>
      <c r="J103" s="1"/>
    </row>
    <row r="104" spans="1:10" ht="32.450000000000003" hidden="1" customHeight="1" x14ac:dyDescent="0.25">
      <c r="A104" s="48"/>
      <c r="B104" s="49"/>
      <c r="C104" s="10"/>
      <c r="D104" s="10"/>
      <c r="E104" s="47"/>
      <c r="F104" s="10"/>
      <c r="G104" s="10"/>
      <c r="H104" s="1"/>
      <c r="I104" s="1"/>
      <c r="J104" s="1"/>
    </row>
    <row r="105" spans="1:10" ht="21" customHeight="1" x14ac:dyDescent="0.25">
      <c r="A105" s="404" t="s">
        <v>101</v>
      </c>
      <c r="B105" s="404"/>
      <c r="C105" s="404"/>
      <c r="D105" s="404"/>
      <c r="E105" s="404"/>
      <c r="F105" s="404"/>
      <c r="G105" s="404"/>
      <c r="H105" s="1"/>
      <c r="I105" s="1"/>
      <c r="J105" s="1"/>
    </row>
    <row r="106" spans="1:10" ht="30" customHeight="1" x14ac:dyDescent="0.25">
      <c r="A106" s="410" t="s">
        <v>38</v>
      </c>
      <c r="B106" s="391" t="s">
        <v>5</v>
      </c>
      <c r="C106" s="100" t="s">
        <v>26</v>
      </c>
      <c r="D106" s="99" t="s">
        <v>27</v>
      </c>
      <c r="E106" s="412" t="s">
        <v>28</v>
      </c>
      <c r="F106" s="412"/>
      <c r="G106" s="412"/>
      <c r="H106" s="1"/>
      <c r="I106" s="1"/>
      <c r="J106" s="1"/>
    </row>
    <row r="107" spans="1:10" ht="21.6" customHeight="1" x14ac:dyDescent="0.25">
      <c r="A107" s="411"/>
      <c r="B107" s="392"/>
      <c r="C107" s="100" t="s">
        <v>119</v>
      </c>
      <c r="D107" s="100" t="s">
        <v>127</v>
      </c>
      <c r="E107" s="244" t="s">
        <v>222</v>
      </c>
      <c r="F107" s="254" t="s">
        <v>403</v>
      </c>
      <c r="G107" s="254" t="s">
        <v>603</v>
      </c>
      <c r="H107" s="1"/>
      <c r="I107" s="1"/>
      <c r="J107" s="1"/>
    </row>
    <row r="108" spans="1:10" ht="37.9" customHeight="1" x14ac:dyDescent="0.25">
      <c r="A108" s="11" t="s">
        <v>39</v>
      </c>
      <c r="B108" s="100" t="s">
        <v>6</v>
      </c>
      <c r="C108" s="9">
        <v>3171636</v>
      </c>
      <c r="D108" s="9">
        <v>359936</v>
      </c>
      <c r="E108" s="9"/>
      <c r="F108" s="46"/>
      <c r="G108" s="46"/>
      <c r="H108" s="1"/>
      <c r="I108" s="1"/>
      <c r="J108" s="1"/>
    </row>
    <row r="109" spans="1:10" s="276" customFormat="1" ht="18.75" customHeight="1" x14ac:dyDescent="0.25">
      <c r="A109" s="16"/>
      <c r="B109" s="284"/>
      <c r="C109" s="275"/>
      <c r="D109" s="275"/>
      <c r="E109" s="275"/>
      <c r="F109" s="280"/>
      <c r="G109" s="280"/>
      <c r="H109" s="1"/>
      <c r="I109" s="1"/>
      <c r="J109" s="1"/>
    </row>
    <row r="110" spans="1:10" s="276" customFormat="1" ht="29.25" customHeight="1" x14ac:dyDescent="0.25">
      <c r="A110" s="282" t="s">
        <v>30</v>
      </c>
      <c r="B110" s="398" t="s">
        <v>649</v>
      </c>
      <c r="C110" s="398"/>
      <c r="D110" s="398"/>
      <c r="E110" s="398"/>
      <c r="F110" s="398"/>
      <c r="G110" s="398"/>
      <c r="H110" s="1"/>
      <c r="I110" s="1"/>
      <c r="J110" s="1"/>
    </row>
    <row r="111" spans="1:10" s="276" customFormat="1" ht="16.899999999999999" customHeight="1" x14ac:dyDescent="0.25">
      <c r="A111" s="281" t="s">
        <v>35</v>
      </c>
      <c r="B111" s="386"/>
      <c r="C111" s="386"/>
      <c r="D111" s="386"/>
      <c r="E111" s="281"/>
      <c r="F111" s="281"/>
      <c r="G111" s="281"/>
      <c r="H111" s="1"/>
      <c r="I111" s="1"/>
      <c r="J111" s="1"/>
    </row>
    <row r="112" spans="1:10" s="276" customFormat="1" ht="33" customHeight="1" x14ac:dyDescent="0.25">
      <c r="A112" s="281" t="s">
        <v>37</v>
      </c>
      <c r="B112" s="388" t="s">
        <v>121</v>
      </c>
      <c r="C112" s="386"/>
      <c r="D112" s="386"/>
      <c r="E112" s="386"/>
      <c r="F112" s="386"/>
      <c r="G112" s="386"/>
      <c r="H112" s="1"/>
      <c r="I112" s="1"/>
      <c r="J112" s="1"/>
    </row>
    <row r="113" spans="1:10" s="276" customFormat="1" ht="15" customHeight="1" x14ac:dyDescent="0.25">
      <c r="A113" s="281" t="s">
        <v>20</v>
      </c>
      <c r="B113" s="270" t="s">
        <v>114</v>
      </c>
      <c r="C113" s="281"/>
      <c r="D113" s="281"/>
      <c r="E113" s="281"/>
      <c r="F113" s="281"/>
      <c r="G113" s="281"/>
      <c r="H113" s="1"/>
      <c r="I113" s="1"/>
      <c r="J113" s="1"/>
    </row>
    <row r="114" spans="1:10" s="276" customFormat="1" ht="33" customHeight="1" x14ac:dyDescent="0.25">
      <c r="A114" s="282" t="s">
        <v>36</v>
      </c>
      <c r="B114" s="388" t="s">
        <v>268</v>
      </c>
      <c r="C114" s="388"/>
      <c r="D114" s="388"/>
      <c r="E114" s="388"/>
      <c r="F114" s="388"/>
      <c r="G114" s="388"/>
      <c r="H114" s="1"/>
      <c r="I114" s="1"/>
      <c r="J114" s="1"/>
    </row>
    <row r="115" spans="1:10" s="276" customFormat="1" ht="18.75" customHeight="1" x14ac:dyDescent="0.25">
      <c r="A115" s="453" t="s">
        <v>21</v>
      </c>
      <c r="B115" s="453"/>
      <c r="C115" s="453"/>
      <c r="D115" s="453"/>
      <c r="E115" s="453"/>
      <c r="F115" s="453"/>
      <c r="G115" s="453"/>
      <c r="H115" s="1"/>
      <c r="I115" s="1"/>
      <c r="J115" s="1"/>
    </row>
    <row r="116" spans="1:10" s="276" customFormat="1" ht="31.15" customHeight="1" x14ac:dyDescent="0.25">
      <c r="A116" s="412" t="s">
        <v>21</v>
      </c>
      <c r="B116" s="391" t="s">
        <v>5</v>
      </c>
      <c r="C116" s="271" t="s">
        <v>26</v>
      </c>
      <c r="D116" s="277" t="s">
        <v>27</v>
      </c>
      <c r="E116" s="412" t="s">
        <v>28</v>
      </c>
      <c r="F116" s="412"/>
      <c r="G116" s="412"/>
      <c r="H116" s="1"/>
      <c r="I116" s="1"/>
      <c r="J116" s="1"/>
    </row>
    <row r="117" spans="1:10" s="276" customFormat="1" ht="21" customHeight="1" x14ac:dyDescent="0.25">
      <c r="A117" s="412"/>
      <c r="B117" s="392"/>
      <c r="C117" s="271" t="s">
        <v>119</v>
      </c>
      <c r="D117" s="271" t="s">
        <v>127</v>
      </c>
      <c r="E117" s="271" t="s">
        <v>222</v>
      </c>
      <c r="F117" s="279" t="s">
        <v>403</v>
      </c>
      <c r="G117" s="279" t="s">
        <v>603</v>
      </c>
      <c r="H117" s="1"/>
      <c r="I117" s="1"/>
      <c r="J117" s="1"/>
    </row>
    <row r="118" spans="1:10" s="276" customFormat="1" ht="24" customHeight="1" x14ac:dyDescent="0.25">
      <c r="A118" s="48" t="s">
        <v>105</v>
      </c>
      <c r="B118" s="49" t="s">
        <v>316</v>
      </c>
      <c r="C118" s="10"/>
      <c r="D118" s="10"/>
      <c r="E118" s="47">
        <v>2</v>
      </c>
      <c r="F118" s="47">
        <v>1</v>
      </c>
      <c r="G118" s="47">
        <v>1</v>
      </c>
      <c r="H118" s="1"/>
      <c r="I118" s="1"/>
      <c r="J118" s="1"/>
    </row>
    <row r="119" spans="1:10" s="276" customFormat="1" ht="33" customHeight="1" x14ac:dyDescent="0.25">
      <c r="A119" s="48" t="s">
        <v>106</v>
      </c>
      <c r="B119" s="49" t="s">
        <v>316</v>
      </c>
      <c r="C119" s="10"/>
      <c r="D119" s="10"/>
      <c r="E119" s="47">
        <v>2</v>
      </c>
      <c r="F119" s="47">
        <v>3</v>
      </c>
      <c r="G119" s="47">
        <v>3</v>
      </c>
      <c r="H119" s="1"/>
      <c r="I119" s="1"/>
      <c r="J119" s="1"/>
    </row>
    <row r="120" spans="1:10" s="276" customFormat="1" ht="18.75" customHeight="1" x14ac:dyDescent="0.25">
      <c r="A120" s="390" t="s">
        <v>101</v>
      </c>
      <c r="B120" s="390"/>
      <c r="C120" s="390"/>
      <c r="D120" s="390"/>
      <c r="E120" s="390"/>
      <c r="F120" s="390"/>
      <c r="G120" s="390"/>
      <c r="H120" s="1"/>
      <c r="I120" s="1"/>
      <c r="J120" s="1"/>
    </row>
    <row r="121" spans="1:10" s="276" customFormat="1" ht="30" customHeight="1" x14ac:dyDescent="0.25">
      <c r="A121" s="410" t="s">
        <v>38</v>
      </c>
      <c r="B121" s="391" t="s">
        <v>5</v>
      </c>
      <c r="C121" s="271" t="s">
        <v>26</v>
      </c>
      <c r="D121" s="277" t="s">
        <v>27</v>
      </c>
      <c r="E121" s="412" t="s">
        <v>28</v>
      </c>
      <c r="F121" s="412"/>
      <c r="G121" s="412"/>
      <c r="H121" s="1"/>
      <c r="I121" s="1"/>
      <c r="J121" s="1"/>
    </row>
    <row r="122" spans="1:10" s="276" customFormat="1" ht="21.6" customHeight="1" x14ac:dyDescent="0.25">
      <c r="A122" s="411"/>
      <c r="B122" s="392"/>
      <c r="C122" s="271" t="s">
        <v>119</v>
      </c>
      <c r="D122" s="271" t="s">
        <v>127</v>
      </c>
      <c r="E122" s="271" t="s">
        <v>222</v>
      </c>
      <c r="F122" s="279" t="s">
        <v>403</v>
      </c>
      <c r="G122" s="279" t="s">
        <v>603</v>
      </c>
      <c r="H122" s="1"/>
      <c r="I122" s="1"/>
      <c r="J122" s="1"/>
    </row>
    <row r="123" spans="1:10" s="276" customFormat="1" ht="37.5" customHeight="1" x14ac:dyDescent="0.25">
      <c r="A123" s="11" t="s">
        <v>39</v>
      </c>
      <c r="B123" s="271" t="s">
        <v>6</v>
      </c>
      <c r="C123" s="9"/>
      <c r="D123" s="9"/>
      <c r="E123" s="9">
        <f>260849-726</f>
        <v>260123</v>
      </c>
      <c r="F123" s="46"/>
      <c r="G123" s="46"/>
      <c r="H123" s="1"/>
      <c r="I123" s="1"/>
      <c r="J123" s="1"/>
    </row>
    <row r="124" spans="1:10" s="75" customFormat="1" ht="69" customHeight="1" x14ac:dyDescent="0.25">
      <c r="A124" s="72"/>
      <c r="B124" s="73"/>
      <c r="C124" s="73"/>
      <c r="D124" s="73"/>
      <c r="E124" s="74"/>
      <c r="F124" s="430" t="s">
        <v>609</v>
      </c>
      <c r="G124" s="430"/>
      <c r="H124" s="74"/>
    </row>
    <row r="125" spans="1:10" s="75" customFormat="1" ht="57.75" customHeight="1" x14ac:dyDescent="0.25">
      <c r="A125" s="72"/>
      <c r="B125" s="73"/>
      <c r="C125" s="73"/>
      <c r="D125" s="73"/>
      <c r="E125" s="74"/>
      <c r="F125" s="430" t="s">
        <v>612</v>
      </c>
      <c r="G125" s="430"/>
      <c r="H125" s="74"/>
    </row>
    <row r="126" spans="1:10" s="75" customFormat="1" ht="62.25" customHeight="1" x14ac:dyDescent="0.25">
      <c r="A126" s="72"/>
      <c r="B126" s="73"/>
      <c r="C126" s="73"/>
      <c r="D126" s="73"/>
      <c r="E126" s="74"/>
      <c r="F126" s="430" t="s">
        <v>668</v>
      </c>
      <c r="G126" s="430"/>
      <c r="H126" s="74"/>
    </row>
    <row r="127" spans="1:10" s="5" customFormat="1" ht="119.25" hidden="1" customHeight="1" x14ac:dyDescent="0.25">
      <c r="E127" s="1"/>
      <c r="F127" s="428" t="s">
        <v>658</v>
      </c>
      <c r="G127" s="428"/>
      <c r="H127" s="1"/>
    </row>
    <row r="128" spans="1:10" ht="70.5" customHeight="1" x14ac:dyDescent="0.25">
      <c r="A128" s="404" t="s">
        <v>40</v>
      </c>
      <c r="B128" s="404"/>
      <c r="C128" s="404"/>
      <c r="D128" s="404"/>
      <c r="E128" s="404"/>
      <c r="F128" s="404"/>
      <c r="G128" s="404"/>
      <c r="H128" s="1"/>
      <c r="I128" s="1"/>
      <c r="J128" s="1"/>
    </row>
    <row r="129" spans="1:10" ht="21" customHeight="1" x14ac:dyDescent="0.25">
      <c r="A129" s="404" t="s">
        <v>234</v>
      </c>
      <c r="B129" s="404"/>
      <c r="C129" s="404"/>
      <c r="D129" s="404"/>
      <c r="E129" s="404"/>
      <c r="F129" s="404"/>
      <c r="G129" s="404"/>
      <c r="H129" s="1"/>
      <c r="I129" s="1"/>
      <c r="J129" s="1"/>
    </row>
    <row r="130" spans="1:10" ht="15" customHeight="1" x14ac:dyDescent="0.25">
      <c r="A130" s="13"/>
      <c r="B130" s="404" t="s">
        <v>604</v>
      </c>
      <c r="C130" s="404"/>
      <c r="D130" s="404"/>
      <c r="E130" s="404"/>
      <c r="F130" s="6"/>
      <c r="G130" s="6"/>
      <c r="H130" s="1"/>
      <c r="I130" s="1"/>
      <c r="J130" s="1"/>
    </row>
    <row r="131" spans="1:10" ht="15" customHeight="1" x14ac:dyDescent="0.25">
      <c r="A131" s="13"/>
      <c r="B131" s="96"/>
      <c r="C131" s="96"/>
      <c r="D131" s="96"/>
      <c r="E131" s="96"/>
      <c r="F131" s="6"/>
      <c r="G131" s="6"/>
      <c r="H131" s="1"/>
      <c r="I131" s="1"/>
      <c r="J131" s="1"/>
    </row>
    <row r="132" spans="1:10" ht="36" customHeight="1" x14ac:dyDescent="0.25">
      <c r="A132" s="15" t="s">
        <v>41</v>
      </c>
      <c r="B132" s="388" t="s">
        <v>369</v>
      </c>
      <c r="C132" s="388"/>
      <c r="D132" s="388"/>
      <c r="E132" s="388"/>
      <c r="F132" s="388"/>
      <c r="G132" s="388"/>
      <c r="H132" s="1"/>
      <c r="I132" s="1"/>
      <c r="J132" s="1"/>
    </row>
    <row r="133" spans="1:10" ht="19.899999999999999" customHeight="1" x14ac:dyDescent="0.25">
      <c r="A133" s="13" t="s">
        <v>42</v>
      </c>
      <c r="B133" s="386" t="s">
        <v>662</v>
      </c>
      <c r="C133" s="386"/>
      <c r="D133" s="386"/>
      <c r="E133" s="98"/>
      <c r="F133" s="98"/>
      <c r="G133" s="98"/>
      <c r="H133" s="1"/>
      <c r="I133" s="1"/>
      <c r="J133" s="1"/>
    </row>
    <row r="134" spans="1:10" ht="132.75" customHeight="1" x14ac:dyDescent="0.25">
      <c r="A134" s="13" t="s">
        <v>0</v>
      </c>
      <c r="B134" s="400" t="s">
        <v>664</v>
      </c>
      <c r="C134" s="400"/>
      <c r="D134" s="400"/>
      <c r="E134" s="400"/>
      <c r="F134" s="400"/>
      <c r="G134" s="400"/>
      <c r="H134" s="1"/>
      <c r="I134" s="1"/>
      <c r="J134" s="1"/>
    </row>
    <row r="135" spans="1:10" x14ac:dyDescent="0.25">
      <c r="A135" s="44" t="s">
        <v>43</v>
      </c>
      <c r="B135" s="98"/>
      <c r="C135" s="44"/>
      <c r="D135" s="44"/>
      <c r="E135" s="44"/>
      <c r="F135" s="44"/>
      <c r="G135" s="44"/>
      <c r="H135" s="1"/>
      <c r="I135" s="1"/>
      <c r="J135" s="1"/>
    </row>
    <row r="136" spans="1:10" ht="31.15" customHeight="1" x14ac:dyDescent="0.25">
      <c r="A136" s="13" t="s">
        <v>1</v>
      </c>
      <c r="B136" s="386" t="s">
        <v>104</v>
      </c>
      <c r="C136" s="386"/>
      <c r="D136" s="386"/>
      <c r="E136" s="44"/>
      <c r="F136" s="44"/>
      <c r="G136" s="44"/>
      <c r="H136" s="1"/>
      <c r="I136" s="1"/>
      <c r="J136" s="1"/>
    </row>
    <row r="137" spans="1:10" ht="33" customHeight="1" x14ac:dyDescent="0.25">
      <c r="A137" s="13" t="s">
        <v>44</v>
      </c>
      <c r="B137" s="388" t="s">
        <v>122</v>
      </c>
      <c r="C137" s="388"/>
      <c r="D137" s="388"/>
      <c r="E137" s="388"/>
      <c r="F137" s="388"/>
      <c r="G137" s="388"/>
      <c r="H137" s="1"/>
      <c r="I137" s="1"/>
      <c r="J137" s="1"/>
    </row>
    <row r="138" spans="1:10" ht="21" customHeight="1" x14ac:dyDescent="0.25">
      <c r="A138" s="13" t="s">
        <v>45</v>
      </c>
      <c r="B138" s="386" t="s">
        <v>54</v>
      </c>
      <c r="C138" s="386"/>
      <c r="D138" s="44"/>
      <c r="E138" s="44"/>
      <c r="F138" s="44"/>
      <c r="G138" s="44"/>
      <c r="H138" s="1"/>
      <c r="I138" s="1"/>
      <c r="J138" s="1"/>
    </row>
    <row r="139" spans="1:10" ht="24" customHeight="1" x14ac:dyDescent="0.25">
      <c r="A139" s="13" t="s">
        <v>55</v>
      </c>
      <c r="B139" s="98" t="s">
        <v>115</v>
      </c>
      <c r="C139" s="44"/>
      <c r="D139" s="44"/>
      <c r="E139" s="44"/>
      <c r="F139" s="44"/>
      <c r="G139" s="44"/>
      <c r="H139" s="1"/>
      <c r="I139" s="1"/>
      <c r="J139" s="1"/>
    </row>
    <row r="140" spans="1:10" ht="22.15" customHeight="1" x14ac:dyDescent="0.25">
      <c r="A140" s="13" t="s">
        <v>46</v>
      </c>
      <c r="B140" s="388" t="s">
        <v>368</v>
      </c>
      <c r="C140" s="388"/>
      <c r="D140" s="388"/>
      <c r="E140" s="388"/>
      <c r="F140" s="388"/>
      <c r="G140" s="388"/>
      <c r="H140" s="1"/>
      <c r="I140" s="1"/>
      <c r="J140" s="1"/>
    </row>
    <row r="141" spans="1:10" ht="45" customHeight="1" x14ac:dyDescent="0.25">
      <c r="A141" s="13" t="s">
        <v>118</v>
      </c>
      <c r="B141" s="398" t="s">
        <v>615</v>
      </c>
      <c r="C141" s="398"/>
      <c r="D141" s="398"/>
      <c r="E141" s="398"/>
      <c r="F141" s="398"/>
      <c r="G141" s="398"/>
      <c r="H141" s="1"/>
      <c r="I141" s="1"/>
      <c r="J141" s="1"/>
    </row>
    <row r="142" spans="1:10" ht="31.15" customHeight="1" x14ac:dyDescent="0.25">
      <c r="A142" s="13" t="s">
        <v>47</v>
      </c>
      <c r="B142" s="388" t="s">
        <v>269</v>
      </c>
      <c r="C142" s="388"/>
      <c r="D142" s="388"/>
      <c r="E142" s="388"/>
      <c r="F142" s="388"/>
      <c r="G142" s="388"/>
      <c r="H142" s="1"/>
      <c r="I142" s="1"/>
      <c r="J142" s="1"/>
    </row>
    <row r="143" spans="1:10" ht="13.15" customHeight="1" x14ac:dyDescent="0.25">
      <c r="A143" s="399" t="s">
        <v>48</v>
      </c>
      <c r="B143" s="399"/>
      <c r="C143" s="399"/>
      <c r="D143" s="399"/>
      <c r="E143" s="399"/>
      <c r="F143" s="399"/>
      <c r="G143" s="399"/>
      <c r="H143" s="1"/>
      <c r="I143" s="1"/>
      <c r="J143" s="1"/>
    </row>
    <row r="144" spans="1:10" ht="9" customHeight="1" x14ac:dyDescent="0.25">
      <c r="A144" s="97"/>
      <c r="B144" s="98"/>
      <c r="C144" s="44"/>
      <c r="D144" s="44"/>
      <c r="E144" s="44"/>
      <c r="F144" s="44"/>
      <c r="G144" s="44"/>
      <c r="H144" s="1"/>
      <c r="I144" s="1"/>
      <c r="J144" s="1"/>
    </row>
    <row r="145" spans="1:10" ht="28.9" customHeight="1" x14ac:dyDescent="0.25">
      <c r="A145" s="391" t="s">
        <v>49</v>
      </c>
      <c r="B145" s="391" t="s">
        <v>11</v>
      </c>
      <c r="C145" s="100" t="s">
        <v>50</v>
      </c>
      <c r="D145" s="100" t="s">
        <v>15</v>
      </c>
      <c r="E145" s="393" t="s">
        <v>51</v>
      </c>
      <c r="F145" s="394"/>
      <c r="G145" s="395"/>
      <c r="H145" s="1"/>
      <c r="I145" s="1"/>
      <c r="J145" s="1"/>
    </row>
    <row r="146" spans="1:10" ht="15" customHeight="1" x14ac:dyDescent="0.25">
      <c r="A146" s="392"/>
      <c r="B146" s="392"/>
      <c r="C146" s="100" t="s">
        <v>120</v>
      </c>
      <c r="D146" s="100" t="s">
        <v>133</v>
      </c>
      <c r="E146" s="100" t="s">
        <v>226</v>
      </c>
      <c r="F146" s="254" t="s">
        <v>404</v>
      </c>
      <c r="G146" s="254" t="s">
        <v>605</v>
      </c>
      <c r="H146" s="1"/>
      <c r="I146" s="1"/>
      <c r="J146" s="1"/>
    </row>
    <row r="147" spans="1:10" ht="33.6" customHeight="1" x14ac:dyDescent="0.25">
      <c r="A147" s="7" t="s">
        <v>7</v>
      </c>
      <c r="B147" s="4" t="s">
        <v>52</v>
      </c>
      <c r="C147" s="10">
        <v>5939480</v>
      </c>
      <c r="D147" s="47">
        <v>7010376</v>
      </c>
      <c r="E147" s="47">
        <v>1768993</v>
      </c>
      <c r="F147" s="47"/>
      <c r="G147" s="240"/>
      <c r="H147" s="1"/>
      <c r="I147" s="1"/>
      <c r="J147" s="1"/>
    </row>
    <row r="148" spans="1:10" ht="22.15" customHeight="1" x14ac:dyDescent="0.25">
      <c r="A148" s="12" t="s">
        <v>8</v>
      </c>
      <c r="B148" s="4" t="s">
        <v>52</v>
      </c>
      <c r="C148" s="10">
        <v>3171636</v>
      </c>
      <c r="D148" s="10">
        <v>359936</v>
      </c>
      <c r="F148" s="47"/>
      <c r="G148" s="240"/>
      <c r="H148" s="1"/>
      <c r="I148" s="1"/>
      <c r="J148" s="1"/>
    </row>
    <row r="149" spans="1:10" s="276" customFormat="1" ht="35.25" customHeight="1" x14ac:dyDescent="0.25">
      <c r="A149" s="7" t="s">
        <v>651</v>
      </c>
      <c r="B149" s="4" t="s">
        <v>52</v>
      </c>
      <c r="C149" s="10"/>
      <c r="D149" s="10"/>
      <c r="E149" s="10">
        <f>260849-726</f>
        <v>260123</v>
      </c>
      <c r="F149" s="47"/>
      <c r="G149" s="240"/>
      <c r="H149" s="1"/>
      <c r="I149" s="1"/>
      <c r="J149" s="1"/>
    </row>
    <row r="150" spans="1:10" ht="24.6" customHeight="1" x14ac:dyDescent="0.25">
      <c r="A150" s="11" t="s">
        <v>53</v>
      </c>
      <c r="B150" s="100" t="s">
        <v>52</v>
      </c>
      <c r="C150" s="9">
        <v>9111116</v>
      </c>
      <c r="D150" s="9">
        <v>7370312</v>
      </c>
      <c r="E150" s="9">
        <v>2029842</v>
      </c>
      <c r="F150" s="46">
        <v>0</v>
      </c>
      <c r="G150" s="46">
        <v>0</v>
      </c>
      <c r="H150" s="1"/>
      <c r="I150" s="1"/>
      <c r="J150" s="1"/>
    </row>
    <row r="151" spans="1:10" ht="15.6" customHeight="1" x14ac:dyDescent="0.25">
      <c r="A151" s="16"/>
      <c r="B151" s="38"/>
      <c r="C151" s="83"/>
      <c r="D151" s="83"/>
      <c r="E151" s="83"/>
      <c r="F151" s="83"/>
      <c r="G151" s="83"/>
      <c r="H151" s="1"/>
      <c r="I151" s="1"/>
      <c r="J151" s="1"/>
    </row>
    <row r="152" spans="1:10" ht="29.45" customHeight="1" x14ac:dyDescent="0.25">
      <c r="A152" s="16" t="s">
        <v>57</v>
      </c>
      <c r="B152" s="387" t="s">
        <v>70</v>
      </c>
      <c r="C152" s="387"/>
      <c r="D152" s="387"/>
      <c r="E152" s="387"/>
      <c r="F152" s="387"/>
      <c r="G152" s="387"/>
      <c r="H152" s="1"/>
      <c r="I152" s="1"/>
      <c r="J152" s="1"/>
    </row>
    <row r="153" spans="1:10" ht="13.9" customHeight="1" x14ac:dyDescent="0.25">
      <c r="A153" s="16" t="s">
        <v>58</v>
      </c>
      <c r="B153" s="386"/>
      <c r="C153" s="386"/>
      <c r="D153" s="386"/>
      <c r="E153" s="83"/>
      <c r="F153" s="83"/>
      <c r="G153" s="83"/>
      <c r="H153" s="1"/>
      <c r="I153" s="1"/>
      <c r="J153" s="1"/>
    </row>
    <row r="154" spans="1:10" ht="37.15" customHeight="1" x14ac:dyDescent="0.25">
      <c r="A154" s="16" t="s">
        <v>44</v>
      </c>
      <c r="B154" s="388" t="s">
        <v>122</v>
      </c>
      <c r="C154" s="388"/>
      <c r="D154" s="388"/>
      <c r="E154" s="388"/>
      <c r="F154" s="388"/>
      <c r="G154" s="388"/>
      <c r="H154" s="1"/>
      <c r="I154" s="1"/>
      <c r="J154" s="1"/>
    </row>
    <row r="155" spans="1:10" x14ac:dyDescent="0.25">
      <c r="A155" s="16" t="s">
        <v>55</v>
      </c>
      <c r="B155" s="98" t="s">
        <v>115</v>
      </c>
      <c r="C155" s="83"/>
      <c r="D155" s="83"/>
      <c r="E155" s="83"/>
      <c r="F155" s="83"/>
      <c r="G155" s="83"/>
      <c r="H155" s="1"/>
      <c r="I155" s="1"/>
      <c r="J155" s="1"/>
    </row>
    <row r="156" spans="1:10" ht="31.9" customHeight="1" x14ac:dyDescent="0.25">
      <c r="A156" s="13" t="s">
        <v>59</v>
      </c>
      <c r="B156" s="388" t="s">
        <v>269</v>
      </c>
      <c r="C156" s="388"/>
      <c r="D156" s="388"/>
      <c r="E156" s="388"/>
      <c r="F156" s="388"/>
      <c r="G156" s="388"/>
      <c r="H156" s="1"/>
      <c r="I156" s="1"/>
      <c r="J156" s="1"/>
    </row>
    <row r="157" spans="1:10" ht="14.45" customHeight="1" x14ac:dyDescent="0.25">
      <c r="A157" s="389" t="s">
        <v>12</v>
      </c>
      <c r="B157" s="389"/>
      <c r="C157" s="389"/>
      <c r="D157" s="389"/>
      <c r="E157" s="389"/>
      <c r="F157" s="389"/>
      <c r="G157" s="389"/>
      <c r="H157" s="1"/>
      <c r="I157" s="1"/>
      <c r="J157" s="1"/>
    </row>
    <row r="158" spans="1:10" ht="19.899999999999999" customHeight="1" x14ac:dyDescent="0.25">
      <c r="A158" s="391" t="s">
        <v>12</v>
      </c>
      <c r="B158" s="391" t="s">
        <v>11</v>
      </c>
      <c r="C158" s="100" t="s">
        <v>50</v>
      </c>
      <c r="D158" s="100" t="s">
        <v>15</v>
      </c>
      <c r="E158" s="393" t="s">
        <v>51</v>
      </c>
      <c r="F158" s="394"/>
      <c r="G158" s="395"/>
      <c r="H158" s="1"/>
      <c r="I158" s="1"/>
      <c r="J158" s="1"/>
    </row>
    <row r="159" spans="1:10" ht="18.600000000000001" customHeight="1" x14ac:dyDescent="0.25">
      <c r="A159" s="392"/>
      <c r="B159" s="392"/>
      <c r="C159" s="100" t="s">
        <v>120</v>
      </c>
      <c r="D159" s="170" t="s">
        <v>133</v>
      </c>
      <c r="E159" s="244" t="s">
        <v>226</v>
      </c>
      <c r="F159" s="244" t="s">
        <v>404</v>
      </c>
      <c r="G159" s="100" t="s">
        <v>605</v>
      </c>
      <c r="H159" s="1"/>
      <c r="I159" s="1"/>
      <c r="J159" s="1"/>
    </row>
    <row r="160" spans="1:10" ht="51" hidden="1" x14ac:dyDescent="0.25">
      <c r="A160" s="48" t="s">
        <v>367</v>
      </c>
      <c r="B160" s="26" t="s">
        <v>52</v>
      </c>
      <c r="C160" s="10"/>
      <c r="D160" s="236"/>
      <c r="E160" s="244"/>
      <c r="F160" s="236"/>
      <c r="G160" s="100"/>
      <c r="H160" s="1"/>
      <c r="I160" s="1"/>
      <c r="J160" s="1"/>
    </row>
    <row r="161" spans="1:10" ht="51" x14ac:dyDescent="0.25">
      <c r="A161" s="48" t="s">
        <v>366</v>
      </c>
      <c r="B161" s="4" t="s">
        <v>52</v>
      </c>
      <c r="C161" s="10">
        <v>1804883</v>
      </c>
      <c r="D161" s="236">
        <v>1462859</v>
      </c>
      <c r="E161" s="10"/>
      <c r="F161" s="236"/>
      <c r="G161" s="10"/>
      <c r="H161" s="1"/>
      <c r="I161" s="1"/>
      <c r="J161" s="1"/>
    </row>
    <row r="162" spans="1:10" ht="46.9" customHeight="1" x14ac:dyDescent="0.25">
      <c r="A162" s="48" t="s">
        <v>365</v>
      </c>
      <c r="B162" s="4" t="s">
        <v>52</v>
      </c>
      <c r="C162" s="10">
        <v>100000</v>
      </c>
      <c r="D162" s="236">
        <v>1625961</v>
      </c>
      <c r="E162" s="248">
        <v>812427</v>
      </c>
      <c r="F162" s="236"/>
      <c r="G162" s="10"/>
      <c r="H162" s="1"/>
      <c r="I162" s="1"/>
      <c r="J162" s="1"/>
    </row>
    <row r="163" spans="1:10" ht="51" x14ac:dyDescent="0.25">
      <c r="A163" s="48" t="s">
        <v>364</v>
      </c>
      <c r="B163" s="4" t="s">
        <v>52</v>
      </c>
      <c r="C163" s="10">
        <v>300000</v>
      </c>
      <c r="D163" s="236">
        <v>637707</v>
      </c>
      <c r="E163" s="10"/>
      <c r="F163" s="236"/>
      <c r="G163" s="10"/>
      <c r="H163" s="1"/>
      <c r="I163" s="1"/>
      <c r="J163" s="1"/>
    </row>
    <row r="164" spans="1:10" ht="51" customHeight="1" x14ac:dyDescent="0.25">
      <c r="A164" s="48" t="s">
        <v>363</v>
      </c>
      <c r="B164" s="4" t="s">
        <v>52</v>
      </c>
      <c r="C164" s="10">
        <v>596418</v>
      </c>
      <c r="D164" s="236">
        <v>861190</v>
      </c>
      <c r="E164" s="10"/>
      <c r="F164" s="236"/>
      <c r="G164" s="10"/>
      <c r="H164" s="1"/>
      <c r="I164" s="1"/>
      <c r="J164" s="1"/>
    </row>
    <row r="165" spans="1:10" ht="45.6" customHeight="1" x14ac:dyDescent="0.25">
      <c r="A165" s="48" t="s">
        <v>362</v>
      </c>
      <c r="B165" s="4" t="s">
        <v>52</v>
      </c>
      <c r="C165" s="10">
        <v>94851</v>
      </c>
      <c r="D165" s="236"/>
      <c r="E165" s="10"/>
      <c r="F165" s="236"/>
      <c r="G165" s="10"/>
      <c r="H165" s="1"/>
      <c r="I165" s="1"/>
      <c r="J165" s="1"/>
    </row>
    <row r="166" spans="1:10" ht="51" x14ac:dyDescent="0.25">
      <c r="A166" s="48" t="s">
        <v>361</v>
      </c>
      <c r="B166" s="4" t="s">
        <v>52</v>
      </c>
      <c r="C166" s="10">
        <v>581883</v>
      </c>
      <c r="D166" s="236"/>
      <c r="E166" s="10"/>
      <c r="F166" s="236"/>
      <c r="G166" s="10"/>
      <c r="H166" s="1"/>
      <c r="I166" s="1"/>
      <c r="J166" s="1"/>
    </row>
    <row r="167" spans="1:10" ht="51" hidden="1" customHeight="1" x14ac:dyDescent="0.25">
      <c r="A167" s="48" t="s">
        <v>360</v>
      </c>
      <c r="B167" s="4" t="s">
        <v>52</v>
      </c>
      <c r="C167" s="10"/>
      <c r="D167" s="236"/>
      <c r="E167" s="10"/>
      <c r="F167" s="236"/>
      <c r="G167" s="10"/>
      <c r="H167" s="1"/>
      <c r="I167" s="1"/>
      <c r="J167" s="1"/>
    </row>
    <row r="168" spans="1:10" ht="51" hidden="1" x14ac:dyDescent="0.25">
      <c r="A168" s="48" t="s">
        <v>359</v>
      </c>
      <c r="B168" s="4" t="s">
        <v>52</v>
      </c>
      <c r="C168" s="10"/>
      <c r="D168" s="236"/>
      <c r="E168" s="47"/>
      <c r="F168" s="236"/>
      <c r="G168" s="10"/>
      <c r="H168" s="1"/>
      <c r="I168" s="1"/>
      <c r="J168" s="1"/>
    </row>
    <row r="169" spans="1:10" ht="38.25" x14ac:dyDescent="0.25">
      <c r="A169" s="48" t="s">
        <v>357</v>
      </c>
      <c r="B169" s="4" t="s">
        <v>52</v>
      </c>
      <c r="C169" s="10">
        <v>120074</v>
      </c>
      <c r="D169" s="236"/>
      <c r="E169" s="47"/>
      <c r="F169" s="236"/>
      <c r="G169" s="10"/>
      <c r="H169" s="1"/>
      <c r="I169" s="1"/>
      <c r="J169" s="1"/>
    </row>
    <row r="170" spans="1:10" ht="38.25" x14ac:dyDescent="0.25">
      <c r="A170" s="48" t="s">
        <v>356</v>
      </c>
      <c r="B170" s="4" t="s">
        <v>52</v>
      </c>
      <c r="C170" s="10">
        <v>218693</v>
      </c>
      <c r="D170" s="236"/>
      <c r="E170" s="47"/>
      <c r="F170" s="236"/>
      <c r="G170" s="10"/>
      <c r="H170" s="1"/>
      <c r="I170" s="1"/>
      <c r="J170" s="1"/>
    </row>
    <row r="171" spans="1:10" ht="38.25" x14ac:dyDescent="0.25">
      <c r="A171" s="48" t="s">
        <v>355</v>
      </c>
      <c r="B171" s="4" t="s">
        <v>52</v>
      </c>
      <c r="C171" s="10">
        <v>283094</v>
      </c>
      <c r="D171" s="236"/>
      <c r="E171" s="47"/>
      <c r="F171" s="236"/>
      <c r="G171" s="10"/>
      <c r="H171" s="1"/>
      <c r="I171" s="1"/>
      <c r="J171" s="1"/>
    </row>
    <row r="172" spans="1:10" ht="38.25" hidden="1" x14ac:dyDescent="0.25">
      <c r="A172" s="48" t="s">
        <v>354</v>
      </c>
      <c r="B172" s="4" t="s">
        <v>52</v>
      </c>
      <c r="C172" s="10"/>
      <c r="D172" s="236"/>
      <c r="E172" s="47"/>
      <c r="F172" s="236"/>
      <c r="G172" s="10"/>
      <c r="H172" s="1"/>
      <c r="I172" s="1"/>
      <c r="J172" s="1"/>
    </row>
    <row r="173" spans="1:10" ht="42" customHeight="1" x14ac:dyDescent="0.25">
      <c r="A173" s="48" t="s">
        <v>353</v>
      </c>
      <c r="B173" s="4" t="s">
        <v>52</v>
      </c>
      <c r="C173" s="10">
        <v>227598</v>
      </c>
      <c r="D173" s="236"/>
      <c r="E173" s="47"/>
      <c r="F173" s="236"/>
      <c r="G173" s="10"/>
      <c r="H173" s="1"/>
      <c r="I173" s="1"/>
      <c r="J173" s="1"/>
    </row>
    <row r="174" spans="1:10" ht="38.25" x14ac:dyDescent="0.25">
      <c r="A174" s="48" t="s">
        <v>352</v>
      </c>
      <c r="B174" s="4" t="s">
        <v>52</v>
      </c>
      <c r="C174" s="10">
        <v>177906</v>
      </c>
      <c r="D174" s="236"/>
      <c r="E174" s="47"/>
      <c r="F174" s="236"/>
      <c r="G174" s="10"/>
      <c r="H174" s="1"/>
      <c r="I174" s="1"/>
      <c r="J174" s="1"/>
    </row>
    <row r="175" spans="1:10" ht="38.25" x14ac:dyDescent="0.25">
      <c r="A175" s="48" t="s">
        <v>351</v>
      </c>
      <c r="B175" s="4" t="s">
        <v>52</v>
      </c>
      <c r="C175" s="10">
        <v>275779</v>
      </c>
      <c r="D175" s="236"/>
      <c r="E175" s="47"/>
      <c r="F175" s="236"/>
      <c r="G175" s="10"/>
      <c r="H175" s="1"/>
      <c r="I175" s="1"/>
      <c r="J175" s="1"/>
    </row>
    <row r="176" spans="1:10" ht="38.25" hidden="1" x14ac:dyDescent="0.25">
      <c r="A176" s="48" t="s">
        <v>350</v>
      </c>
      <c r="B176" s="4" t="s">
        <v>52</v>
      </c>
      <c r="C176" s="10"/>
      <c r="D176" s="236"/>
      <c r="E176" s="47"/>
      <c r="F176" s="236"/>
      <c r="G176" s="10"/>
      <c r="H176" s="1"/>
      <c r="I176" s="1"/>
      <c r="J176" s="1"/>
    </row>
    <row r="177" spans="1:10" ht="51" x14ac:dyDescent="0.25">
      <c r="A177" s="48" t="s">
        <v>349</v>
      </c>
      <c r="B177" s="4" t="s">
        <v>52</v>
      </c>
      <c r="C177" s="10">
        <v>300000</v>
      </c>
      <c r="D177" s="236">
        <v>304173</v>
      </c>
      <c r="E177" s="47"/>
      <c r="F177" s="236"/>
      <c r="G177" s="10"/>
      <c r="H177" s="1"/>
      <c r="I177" s="1"/>
      <c r="J177" s="1"/>
    </row>
    <row r="178" spans="1:10" ht="51" x14ac:dyDescent="0.25">
      <c r="A178" s="48" t="s">
        <v>348</v>
      </c>
      <c r="B178" s="4" t="s">
        <v>52</v>
      </c>
      <c r="C178" s="10">
        <v>90000</v>
      </c>
      <c r="D178" s="236">
        <v>117389</v>
      </c>
      <c r="E178" s="47"/>
      <c r="F178" s="236"/>
      <c r="G178" s="10"/>
      <c r="H178" s="1"/>
      <c r="I178" s="1"/>
      <c r="J178" s="1"/>
    </row>
    <row r="179" spans="1:10" ht="51" x14ac:dyDescent="0.25">
      <c r="A179" s="48" t="s">
        <v>347</v>
      </c>
      <c r="B179" s="4" t="s">
        <v>52</v>
      </c>
      <c r="C179" s="10">
        <v>200000</v>
      </c>
      <c r="D179" s="236">
        <v>503884</v>
      </c>
      <c r="E179" s="47"/>
      <c r="F179" s="236"/>
      <c r="G179" s="10"/>
      <c r="H179" s="1"/>
      <c r="I179" s="1"/>
      <c r="J179" s="1"/>
    </row>
    <row r="180" spans="1:10" ht="51" x14ac:dyDescent="0.25">
      <c r="A180" s="48" t="s">
        <v>346</v>
      </c>
      <c r="B180" s="4" t="s">
        <v>52</v>
      </c>
      <c r="C180" s="10">
        <v>329926</v>
      </c>
      <c r="D180" s="236">
        <v>339958</v>
      </c>
      <c r="E180" s="47"/>
      <c r="F180" s="236"/>
      <c r="G180" s="10"/>
      <c r="H180" s="1"/>
      <c r="I180" s="1"/>
      <c r="J180" s="1"/>
    </row>
    <row r="181" spans="1:10" ht="44.45" customHeight="1" x14ac:dyDescent="0.25">
      <c r="A181" s="48" t="s">
        <v>345</v>
      </c>
      <c r="B181" s="4" t="s">
        <v>52</v>
      </c>
      <c r="C181" s="10">
        <v>218375</v>
      </c>
      <c r="D181" s="236">
        <v>53582</v>
      </c>
      <c r="E181" s="47"/>
      <c r="F181" s="236"/>
      <c r="G181" s="10"/>
      <c r="H181" s="1"/>
      <c r="I181" s="1"/>
      <c r="J181" s="1"/>
    </row>
    <row r="182" spans="1:10" ht="51" x14ac:dyDescent="0.25">
      <c r="A182" s="48" t="s">
        <v>344</v>
      </c>
      <c r="B182" s="4" t="s">
        <v>52</v>
      </c>
      <c r="C182" s="10">
        <v>10000</v>
      </c>
      <c r="D182" s="236">
        <v>275000</v>
      </c>
      <c r="E182" s="250">
        <v>692347</v>
      </c>
      <c r="F182" s="236"/>
      <c r="G182" s="10"/>
      <c r="H182" s="1"/>
      <c r="I182" s="1"/>
      <c r="J182" s="1"/>
    </row>
    <row r="183" spans="1:10" ht="44.45" customHeight="1" x14ac:dyDescent="0.25">
      <c r="A183" s="48" t="s">
        <v>343</v>
      </c>
      <c r="B183" s="4" t="s">
        <v>52</v>
      </c>
      <c r="C183" s="10">
        <v>10000</v>
      </c>
      <c r="D183" s="236">
        <v>221047</v>
      </c>
      <c r="E183" s="47"/>
      <c r="F183" s="236"/>
      <c r="G183" s="10"/>
      <c r="H183" s="1"/>
      <c r="I183" s="1"/>
      <c r="J183" s="1"/>
    </row>
    <row r="184" spans="1:10" s="173" customFormat="1" ht="51" x14ac:dyDescent="0.25">
      <c r="A184" s="48" t="s">
        <v>539</v>
      </c>
      <c r="B184" s="4" t="s">
        <v>52</v>
      </c>
      <c r="C184" s="36"/>
      <c r="D184" s="236">
        <v>607626</v>
      </c>
      <c r="E184" s="249">
        <v>264219</v>
      </c>
      <c r="F184" s="236"/>
      <c r="G184" s="10"/>
      <c r="H184" s="1"/>
      <c r="I184" s="1"/>
      <c r="J184" s="1"/>
    </row>
    <row r="185" spans="1:10" ht="16.899999999999999" customHeight="1" x14ac:dyDescent="0.25">
      <c r="A185" s="11" t="s">
        <v>308</v>
      </c>
      <c r="B185" s="4"/>
      <c r="C185" s="165">
        <f>SUM(C186:C208)</f>
        <v>220.9</v>
      </c>
      <c r="D185" s="171">
        <v>159.79999999999998</v>
      </c>
      <c r="E185" s="165">
        <f>SUM(E186:E208)</f>
        <v>126.3</v>
      </c>
      <c r="F185" s="236"/>
      <c r="G185" s="165">
        <f>SUM(G186:G207)</f>
        <v>0</v>
      </c>
      <c r="H185" s="1"/>
      <c r="I185" s="1"/>
      <c r="J185" s="1"/>
    </row>
    <row r="186" spans="1:10" s="160" customFormat="1" ht="51" x14ac:dyDescent="0.25">
      <c r="A186" s="48" t="s">
        <v>366</v>
      </c>
      <c r="B186" s="4" t="s">
        <v>308</v>
      </c>
      <c r="C186" s="36"/>
      <c r="D186" s="236">
        <v>30</v>
      </c>
      <c r="E186" s="36"/>
      <c r="F186" s="236"/>
      <c r="G186" s="10"/>
      <c r="H186" s="1"/>
      <c r="I186" s="1"/>
      <c r="J186" s="1"/>
    </row>
    <row r="187" spans="1:10" s="160" customFormat="1" ht="38.25" x14ac:dyDescent="0.25">
      <c r="A187" s="48" t="s">
        <v>365</v>
      </c>
      <c r="B187" s="4" t="s">
        <v>308</v>
      </c>
      <c r="C187" s="36"/>
      <c r="D187" s="236"/>
      <c r="E187" s="166">
        <v>16</v>
      </c>
      <c r="F187" s="236"/>
      <c r="G187" s="10"/>
      <c r="H187" s="1"/>
      <c r="I187" s="1"/>
      <c r="J187" s="1"/>
    </row>
    <row r="188" spans="1:10" s="160" customFormat="1" ht="51" x14ac:dyDescent="0.25">
      <c r="A188" s="48" t="s">
        <v>364</v>
      </c>
      <c r="B188" s="4" t="s">
        <v>308</v>
      </c>
      <c r="C188" s="36"/>
      <c r="D188" s="236"/>
      <c r="E188" s="36">
        <v>11.5</v>
      </c>
      <c r="F188" s="236"/>
      <c r="G188" s="10"/>
      <c r="H188" s="1"/>
      <c r="I188" s="1"/>
      <c r="J188" s="1"/>
    </row>
    <row r="189" spans="1:10" s="160" customFormat="1" ht="51" x14ac:dyDescent="0.25">
      <c r="A189" s="48" t="s">
        <v>363</v>
      </c>
      <c r="B189" s="4" t="s">
        <v>308</v>
      </c>
      <c r="C189" s="36"/>
      <c r="D189" s="236">
        <v>15.6</v>
      </c>
      <c r="E189" s="236"/>
      <c r="F189" s="236"/>
      <c r="G189" s="10"/>
      <c r="H189" s="1"/>
      <c r="I189" s="1"/>
      <c r="J189" s="1"/>
    </row>
    <row r="190" spans="1:10" s="160" customFormat="1" ht="51" x14ac:dyDescent="0.25">
      <c r="A190" s="48" t="s">
        <v>361</v>
      </c>
      <c r="B190" s="4" t="s">
        <v>308</v>
      </c>
      <c r="C190" s="36">
        <v>46</v>
      </c>
      <c r="D190" s="236"/>
      <c r="E190" s="166"/>
      <c r="F190" s="236"/>
      <c r="G190" s="10"/>
      <c r="H190" s="1"/>
      <c r="I190" s="1"/>
      <c r="J190" s="1"/>
    </row>
    <row r="191" spans="1:10" s="160" customFormat="1" ht="50.25" customHeight="1" x14ac:dyDescent="0.25">
      <c r="A191" s="48" t="s">
        <v>360</v>
      </c>
      <c r="B191" s="4" t="s">
        <v>308</v>
      </c>
      <c r="C191" s="36">
        <v>12</v>
      </c>
      <c r="D191" s="236"/>
      <c r="E191" s="166"/>
      <c r="F191" s="236"/>
      <c r="G191" s="10"/>
      <c r="H191" s="1"/>
      <c r="I191" s="1"/>
      <c r="J191" s="1"/>
    </row>
    <row r="192" spans="1:10" s="160" customFormat="1" ht="51" x14ac:dyDescent="0.25">
      <c r="A192" s="48" t="s">
        <v>359</v>
      </c>
      <c r="B192" s="4" t="s">
        <v>308</v>
      </c>
      <c r="C192" s="36">
        <v>18</v>
      </c>
      <c r="D192" s="236"/>
      <c r="E192" s="166"/>
      <c r="F192" s="236"/>
      <c r="G192" s="10"/>
      <c r="H192" s="1"/>
      <c r="I192" s="1"/>
      <c r="J192" s="1"/>
    </row>
    <row r="193" spans="1:10" s="160" customFormat="1" ht="38.25" x14ac:dyDescent="0.25">
      <c r="A193" s="48" t="s">
        <v>358</v>
      </c>
      <c r="B193" s="4" t="s">
        <v>308</v>
      </c>
      <c r="C193" s="36"/>
      <c r="D193" s="236"/>
      <c r="E193" s="166">
        <v>15.3</v>
      </c>
      <c r="F193" s="236"/>
      <c r="G193" s="10"/>
      <c r="H193" s="1"/>
      <c r="I193" s="1"/>
      <c r="J193" s="1"/>
    </row>
    <row r="194" spans="1:10" s="160" customFormat="1" ht="38.25" x14ac:dyDescent="0.25">
      <c r="A194" s="231" t="s">
        <v>357</v>
      </c>
      <c r="B194" s="4" t="s">
        <v>308</v>
      </c>
      <c r="C194" s="36">
        <v>6.3</v>
      </c>
      <c r="D194" s="236"/>
      <c r="E194" s="166"/>
      <c r="F194" s="236"/>
      <c r="G194" s="10"/>
      <c r="H194" s="1"/>
      <c r="I194" s="1"/>
      <c r="J194" s="1"/>
    </row>
    <row r="195" spans="1:10" s="160" customFormat="1" ht="38.25" x14ac:dyDescent="0.25">
      <c r="A195" s="231" t="s">
        <v>356</v>
      </c>
      <c r="B195" s="4" t="s">
        <v>308</v>
      </c>
      <c r="C195" s="36">
        <v>20</v>
      </c>
      <c r="D195" s="236"/>
      <c r="E195" s="166"/>
      <c r="F195" s="236"/>
      <c r="G195" s="10"/>
      <c r="H195" s="1"/>
      <c r="I195" s="1"/>
      <c r="J195" s="1"/>
    </row>
    <row r="196" spans="1:10" s="160" customFormat="1" ht="42" customHeight="1" x14ac:dyDescent="0.25">
      <c r="A196" s="231" t="s">
        <v>355</v>
      </c>
      <c r="B196" s="4" t="s">
        <v>308</v>
      </c>
      <c r="C196" s="36">
        <v>21</v>
      </c>
      <c r="D196" s="236"/>
      <c r="E196" s="166"/>
      <c r="F196" s="236"/>
      <c r="G196" s="10"/>
      <c r="H196" s="1"/>
      <c r="I196" s="1"/>
      <c r="J196" s="1"/>
    </row>
    <row r="197" spans="1:10" s="160" customFormat="1" ht="38.25" x14ac:dyDescent="0.25">
      <c r="A197" s="231" t="s">
        <v>354</v>
      </c>
      <c r="B197" s="4" t="s">
        <v>308</v>
      </c>
      <c r="C197" s="36">
        <v>46.8</v>
      </c>
      <c r="D197" s="236"/>
      <c r="E197" s="166"/>
      <c r="F197" s="236"/>
      <c r="G197" s="10"/>
      <c r="H197" s="1"/>
      <c r="I197" s="1"/>
      <c r="J197" s="1"/>
    </row>
    <row r="198" spans="1:10" s="160" customFormat="1" ht="38.25" x14ac:dyDescent="0.25">
      <c r="A198" s="231" t="s">
        <v>353</v>
      </c>
      <c r="B198" s="4" t="s">
        <v>308</v>
      </c>
      <c r="C198" s="36">
        <v>18.8</v>
      </c>
      <c r="D198" s="236"/>
      <c r="E198" s="166"/>
      <c r="F198" s="236"/>
      <c r="G198" s="10"/>
      <c r="H198" s="1"/>
      <c r="I198" s="1"/>
      <c r="J198" s="1"/>
    </row>
    <row r="199" spans="1:10" s="160" customFormat="1" ht="38.25" x14ac:dyDescent="0.25">
      <c r="A199" s="231" t="s">
        <v>352</v>
      </c>
      <c r="B199" s="4" t="s">
        <v>308</v>
      </c>
      <c r="C199" s="36">
        <v>13.1</v>
      </c>
      <c r="D199" s="236"/>
      <c r="E199" s="166"/>
      <c r="F199" s="236"/>
      <c r="G199" s="10"/>
      <c r="H199" s="1"/>
      <c r="I199" s="1"/>
      <c r="J199" s="1"/>
    </row>
    <row r="200" spans="1:10" s="160" customFormat="1" ht="38.25" x14ac:dyDescent="0.25">
      <c r="A200" s="231" t="s">
        <v>351</v>
      </c>
      <c r="B200" s="4" t="s">
        <v>308</v>
      </c>
      <c r="C200" s="36">
        <v>18.899999999999999</v>
      </c>
      <c r="D200" s="236"/>
      <c r="E200" s="166"/>
      <c r="F200" s="236"/>
      <c r="G200" s="10"/>
      <c r="H200" s="1"/>
      <c r="I200" s="1"/>
      <c r="J200" s="1"/>
    </row>
    <row r="201" spans="1:10" s="160" customFormat="1" ht="41.25" customHeight="1" x14ac:dyDescent="0.25">
      <c r="A201" s="231" t="s">
        <v>350</v>
      </c>
      <c r="B201" s="4" t="s">
        <v>308</v>
      </c>
      <c r="C201" s="236"/>
      <c r="D201" s="236"/>
      <c r="E201" s="166">
        <v>20</v>
      </c>
      <c r="F201" s="236"/>
      <c r="G201" s="10"/>
      <c r="H201" s="1"/>
      <c r="I201" s="1"/>
      <c r="J201" s="1"/>
    </row>
    <row r="202" spans="1:10" s="160" customFormat="1" ht="51" x14ac:dyDescent="0.25">
      <c r="A202" s="48" t="s">
        <v>349</v>
      </c>
      <c r="B202" s="4" t="s">
        <v>308</v>
      </c>
      <c r="C202" s="36"/>
      <c r="D202" s="236">
        <v>25</v>
      </c>
      <c r="E202" s="166"/>
      <c r="F202" s="236"/>
      <c r="G202" s="10"/>
      <c r="H202" s="1"/>
      <c r="I202" s="1"/>
      <c r="J202" s="1"/>
    </row>
    <row r="203" spans="1:10" s="160" customFormat="1" ht="51" x14ac:dyDescent="0.25">
      <c r="A203" s="48" t="s">
        <v>349</v>
      </c>
      <c r="B203" s="4" t="s">
        <v>308</v>
      </c>
      <c r="C203" s="36"/>
      <c r="D203" s="236">
        <v>22</v>
      </c>
      <c r="E203" s="166"/>
      <c r="F203" s="236"/>
      <c r="G203" s="10"/>
      <c r="H203" s="1"/>
      <c r="I203" s="1"/>
      <c r="J203" s="1"/>
    </row>
    <row r="204" spans="1:10" s="160" customFormat="1" ht="51" x14ac:dyDescent="0.25">
      <c r="A204" s="48" t="s">
        <v>347</v>
      </c>
      <c r="B204" s="4" t="s">
        <v>308</v>
      </c>
      <c r="C204" s="36"/>
      <c r="D204" s="236">
        <v>23</v>
      </c>
      <c r="E204" s="166"/>
      <c r="F204" s="236"/>
      <c r="G204" s="10"/>
      <c r="H204" s="1"/>
      <c r="I204" s="1"/>
      <c r="J204" s="1"/>
    </row>
    <row r="205" spans="1:10" s="160" customFormat="1" ht="48.75" customHeight="1" x14ac:dyDescent="0.25">
      <c r="A205" s="48" t="s">
        <v>346</v>
      </c>
      <c r="B205" s="4" t="s">
        <v>308</v>
      </c>
      <c r="C205" s="36"/>
      <c r="D205" s="236">
        <v>36</v>
      </c>
      <c r="E205" s="166"/>
      <c r="F205" s="236"/>
      <c r="G205" s="10"/>
      <c r="H205" s="1"/>
      <c r="I205" s="1"/>
      <c r="J205" s="1"/>
    </row>
    <row r="206" spans="1:10" s="160" customFormat="1" ht="38.25" x14ac:dyDescent="0.25">
      <c r="A206" s="48" t="s">
        <v>345</v>
      </c>
      <c r="B206" s="4" t="s">
        <v>308</v>
      </c>
      <c r="C206" s="36"/>
      <c r="D206" s="236">
        <v>8.1999999999999993</v>
      </c>
      <c r="E206" s="166"/>
      <c r="F206" s="236"/>
      <c r="G206" s="10"/>
      <c r="H206" s="1"/>
      <c r="I206" s="1"/>
      <c r="J206" s="1"/>
    </row>
    <row r="207" spans="1:10" s="160" customFormat="1" ht="51" customHeight="1" x14ac:dyDescent="0.25">
      <c r="A207" s="48" t="s">
        <v>344</v>
      </c>
      <c r="B207" s="4" t="s">
        <v>308</v>
      </c>
      <c r="C207" s="36"/>
      <c r="D207" s="236"/>
      <c r="E207" s="247">
        <v>41</v>
      </c>
      <c r="F207" s="236"/>
      <c r="G207" s="10"/>
      <c r="H207" s="1"/>
      <c r="I207" s="1"/>
      <c r="J207" s="1"/>
    </row>
    <row r="208" spans="1:10" s="233" customFormat="1" ht="51" x14ac:dyDescent="0.25">
      <c r="A208" s="48" t="s">
        <v>539</v>
      </c>
      <c r="B208" s="4" t="s">
        <v>308</v>
      </c>
      <c r="C208" s="36"/>
      <c r="D208" s="236"/>
      <c r="E208" s="166">
        <v>22.5</v>
      </c>
      <c r="F208" s="236"/>
      <c r="G208" s="10"/>
      <c r="H208" s="1"/>
      <c r="I208" s="1"/>
      <c r="J208" s="1"/>
    </row>
    <row r="209" spans="1:10" s="160" customFormat="1" ht="16.899999999999999" customHeight="1" x14ac:dyDescent="0.25">
      <c r="A209" s="34"/>
      <c r="B209" s="35"/>
      <c r="C209" s="35"/>
      <c r="D209" s="35"/>
      <c r="F209" s="35"/>
      <c r="G209" s="35"/>
      <c r="H209" s="1"/>
      <c r="I209" s="1"/>
      <c r="J209" s="1"/>
    </row>
    <row r="210" spans="1:10" x14ac:dyDescent="0.25">
      <c r="A210" s="399" t="s">
        <v>102</v>
      </c>
      <c r="B210" s="399"/>
      <c r="C210" s="399"/>
      <c r="D210" s="399"/>
      <c r="E210" s="399"/>
      <c r="F210" s="399"/>
      <c r="G210" s="399"/>
      <c r="H210" s="1"/>
      <c r="I210" s="1"/>
      <c r="J210" s="1"/>
    </row>
    <row r="211" spans="1:10" ht="21" customHeight="1" x14ac:dyDescent="0.25">
      <c r="A211" s="391" t="s">
        <v>60</v>
      </c>
      <c r="B211" s="391" t="s">
        <v>11</v>
      </c>
      <c r="C211" s="100" t="s">
        <v>50</v>
      </c>
      <c r="D211" s="100" t="s">
        <v>15</v>
      </c>
      <c r="E211" s="393" t="s">
        <v>51</v>
      </c>
      <c r="F211" s="394"/>
      <c r="G211" s="395"/>
      <c r="H211" s="1"/>
      <c r="I211" s="1"/>
      <c r="J211" s="1"/>
    </row>
    <row r="212" spans="1:10" ht="18.600000000000001" customHeight="1" x14ac:dyDescent="0.25">
      <c r="A212" s="392"/>
      <c r="B212" s="392"/>
      <c r="C212" s="100" t="s">
        <v>120</v>
      </c>
      <c r="D212" s="100" t="s">
        <v>127</v>
      </c>
      <c r="E212" s="100" t="s">
        <v>226</v>
      </c>
      <c r="F212" s="254" t="s">
        <v>404</v>
      </c>
      <c r="G212" s="254" t="s">
        <v>605</v>
      </c>
      <c r="H212" s="1"/>
      <c r="I212" s="1"/>
      <c r="J212" s="1"/>
    </row>
    <row r="213" spans="1:10" ht="31.15" customHeight="1" x14ac:dyDescent="0.25">
      <c r="A213" s="11" t="s">
        <v>61</v>
      </c>
      <c r="B213" s="100" t="s">
        <v>52</v>
      </c>
      <c r="C213" s="46">
        <v>5939480</v>
      </c>
      <c r="D213" s="46">
        <f>SUM(D160:D184)</f>
        <v>7010376</v>
      </c>
      <c r="E213" s="46">
        <f>SUM(E161:E184)</f>
        <v>1768993</v>
      </c>
      <c r="F213" s="46">
        <v>0</v>
      </c>
      <c r="G213" s="46">
        <f t="shared" ref="G213" si="0">SUM(G160:G184)</f>
        <v>0</v>
      </c>
    </row>
    <row r="214" spans="1:10" x14ac:dyDescent="0.25">
      <c r="A214" s="16"/>
      <c r="B214" s="38"/>
      <c r="C214" s="83"/>
      <c r="D214" s="83"/>
      <c r="E214" s="83"/>
      <c r="F214" s="83"/>
      <c r="G214" s="83"/>
    </row>
    <row r="215" spans="1:10" ht="33.6" customHeight="1" x14ac:dyDescent="0.25">
      <c r="A215" s="16" t="s">
        <v>57</v>
      </c>
      <c r="B215" s="387" t="s">
        <v>56</v>
      </c>
      <c r="C215" s="387"/>
      <c r="D215" s="387"/>
      <c r="E215" s="387"/>
      <c r="F215" s="387"/>
      <c r="G215" s="387"/>
      <c r="H215" s="1"/>
      <c r="I215" s="1"/>
      <c r="J215" s="1"/>
    </row>
    <row r="216" spans="1:10" ht="21.6" customHeight="1" x14ac:dyDescent="0.25">
      <c r="A216" s="16" t="s">
        <v>58</v>
      </c>
      <c r="B216" s="386" t="s">
        <v>104</v>
      </c>
      <c r="C216" s="386"/>
      <c r="D216" s="386"/>
      <c r="E216" s="83"/>
      <c r="F216" s="83"/>
      <c r="G216" s="83"/>
      <c r="H216" s="1"/>
      <c r="I216" s="1"/>
      <c r="J216" s="1"/>
    </row>
    <row r="217" spans="1:10" ht="33.6" customHeight="1" x14ac:dyDescent="0.25">
      <c r="A217" s="16" t="s">
        <v>44</v>
      </c>
      <c r="B217" s="388" t="s">
        <v>122</v>
      </c>
      <c r="C217" s="388"/>
      <c r="D217" s="388"/>
      <c r="E217" s="388"/>
      <c r="F217" s="388"/>
      <c r="G217" s="388"/>
      <c r="H217" s="1"/>
      <c r="I217" s="1"/>
      <c r="J217" s="1"/>
    </row>
    <row r="218" spans="1:10" ht="19.899999999999999" customHeight="1" x14ac:dyDescent="0.25">
      <c r="A218" s="16" t="s">
        <v>55</v>
      </c>
      <c r="B218" s="98" t="s">
        <v>115</v>
      </c>
      <c r="C218" s="83"/>
      <c r="D218" s="83"/>
      <c r="E218" s="83"/>
      <c r="F218" s="83"/>
      <c r="G218" s="83"/>
      <c r="H218" s="1"/>
      <c r="I218" s="1"/>
      <c r="J218" s="1"/>
    </row>
    <row r="219" spans="1:10" ht="25.5" x14ac:dyDescent="0.25">
      <c r="A219" s="13" t="s">
        <v>59</v>
      </c>
      <c r="B219" s="388" t="s">
        <v>269</v>
      </c>
      <c r="C219" s="388"/>
      <c r="D219" s="388"/>
      <c r="E219" s="388"/>
      <c r="F219" s="388"/>
      <c r="G219" s="388"/>
      <c r="H219" s="1"/>
      <c r="I219" s="1"/>
      <c r="J219" s="1"/>
    </row>
    <row r="220" spans="1:10" ht="11.45" customHeight="1" x14ac:dyDescent="0.25">
      <c r="A220" s="13"/>
      <c r="B220" s="97"/>
      <c r="C220" s="97"/>
      <c r="D220" s="97"/>
      <c r="E220" s="97"/>
      <c r="F220" s="97"/>
      <c r="G220" s="97"/>
      <c r="H220" s="1"/>
      <c r="I220" s="1"/>
      <c r="J220" s="1"/>
    </row>
    <row r="221" spans="1:10" ht="18.600000000000001" customHeight="1" x14ac:dyDescent="0.25">
      <c r="A221" s="389" t="s">
        <v>12</v>
      </c>
      <c r="B221" s="389"/>
      <c r="C221" s="389"/>
      <c r="D221" s="389"/>
      <c r="E221" s="389"/>
      <c r="F221" s="389"/>
      <c r="G221" s="389"/>
      <c r="H221" s="1"/>
      <c r="I221" s="1"/>
      <c r="J221" s="1"/>
    </row>
    <row r="222" spans="1:10" ht="30.6" customHeight="1" x14ac:dyDescent="0.25">
      <c r="A222" s="391" t="s">
        <v>12</v>
      </c>
      <c r="B222" s="391" t="s">
        <v>11</v>
      </c>
      <c r="C222" s="100" t="s">
        <v>50</v>
      </c>
      <c r="D222" s="100" t="s">
        <v>15</v>
      </c>
      <c r="E222" s="393" t="s">
        <v>51</v>
      </c>
      <c r="F222" s="394"/>
      <c r="G222" s="395"/>
      <c r="H222" s="1"/>
      <c r="I222" s="1"/>
      <c r="J222" s="1"/>
    </row>
    <row r="223" spans="1:10" ht="27" customHeight="1" x14ac:dyDescent="0.25">
      <c r="A223" s="392"/>
      <c r="B223" s="392"/>
      <c r="C223" s="100" t="s">
        <v>120</v>
      </c>
      <c r="D223" s="100" t="s">
        <v>133</v>
      </c>
      <c r="E223" s="100" t="s">
        <v>226</v>
      </c>
      <c r="F223" s="254" t="s">
        <v>404</v>
      </c>
      <c r="G223" s="254" t="s">
        <v>605</v>
      </c>
      <c r="H223" s="1"/>
      <c r="I223" s="1"/>
      <c r="J223" s="1"/>
    </row>
    <row r="224" spans="1:10" ht="25.5" x14ac:dyDescent="0.25">
      <c r="A224" s="48" t="s">
        <v>116</v>
      </c>
      <c r="B224" s="4" t="s">
        <v>301</v>
      </c>
      <c r="C224" s="10">
        <v>5</v>
      </c>
      <c r="D224" s="10">
        <v>4</v>
      </c>
      <c r="E224" s="47"/>
      <c r="F224" s="47"/>
      <c r="G224" s="47"/>
      <c r="H224" s="1"/>
      <c r="I224" s="1"/>
      <c r="J224" s="1"/>
    </row>
    <row r="225" spans="1:10" ht="45.6" customHeight="1" x14ac:dyDescent="0.25">
      <c r="A225" s="48" t="s">
        <v>302</v>
      </c>
      <c r="B225" s="4" t="s">
        <v>301</v>
      </c>
      <c r="C225" s="10">
        <v>19</v>
      </c>
      <c r="D225" s="10">
        <v>9</v>
      </c>
      <c r="E225" s="47"/>
      <c r="F225" s="47"/>
      <c r="G225" s="47"/>
      <c r="H225" s="1"/>
      <c r="I225" s="1"/>
      <c r="J225" s="1"/>
    </row>
    <row r="226" spans="1:10" ht="19.149999999999999" customHeight="1" x14ac:dyDescent="0.25">
      <c r="A226" s="399" t="s">
        <v>102</v>
      </c>
      <c r="B226" s="399"/>
      <c r="C226" s="399"/>
      <c r="D226" s="399"/>
      <c r="E226" s="399"/>
      <c r="F226" s="399"/>
      <c r="G226" s="399"/>
      <c r="H226" s="1"/>
      <c r="I226" s="1"/>
      <c r="J226" s="1"/>
    </row>
    <row r="227" spans="1:10" ht="18.75" customHeight="1" x14ac:dyDescent="0.25">
      <c r="A227" s="391" t="s">
        <v>60</v>
      </c>
      <c r="B227" s="391" t="s">
        <v>11</v>
      </c>
      <c r="C227" s="100" t="s">
        <v>50</v>
      </c>
      <c r="D227" s="100" t="s">
        <v>15</v>
      </c>
      <c r="E227" s="393" t="s">
        <v>51</v>
      </c>
      <c r="F227" s="394"/>
      <c r="G227" s="395"/>
      <c r="H227" s="1"/>
      <c r="I227" s="1"/>
      <c r="J227" s="1"/>
    </row>
    <row r="228" spans="1:10" ht="22.5" customHeight="1" x14ac:dyDescent="0.25">
      <c r="A228" s="392"/>
      <c r="B228" s="392"/>
      <c r="C228" s="100" t="s">
        <v>120</v>
      </c>
      <c r="D228" s="100" t="s">
        <v>133</v>
      </c>
      <c r="E228" s="100" t="s">
        <v>226</v>
      </c>
      <c r="F228" s="254" t="s">
        <v>404</v>
      </c>
      <c r="G228" s="254" t="s">
        <v>605</v>
      </c>
      <c r="H228" s="1"/>
      <c r="I228" s="1"/>
      <c r="J228" s="1"/>
    </row>
    <row r="229" spans="1:10" ht="28.5" customHeight="1" x14ac:dyDescent="0.25">
      <c r="A229" s="11" t="s">
        <v>61</v>
      </c>
      <c r="B229" s="100" t="s">
        <v>52</v>
      </c>
      <c r="C229" s="9">
        <v>3171636</v>
      </c>
      <c r="D229" s="9">
        <v>359936</v>
      </c>
      <c r="E229" s="9"/>
      <c r="F229" s="46"/>
      <c r="G229" s="46"/>
    </row>
    <row r="231" spans="1:10" s="276" customFormat="1" ht="33.6" customHeight="1" x14ac:dyDescent="0.25">
      <c r="A231" s="16" t="s">
        <v>57</v>
      </c>
      <c r="B231" s="452" t="s">
        <v>654</v>
      </c>
      <c r="C231" s="387"/>
      <c r="D231" s="387"/>
      <c r="E231" s="387"/>
      <c r="F231" s="387"/>
      <c r="G231" s="387"/>
      <c r="H231" s="1"/>
      <c r="I231" s="1"/>
      <c r="J231" s="1"/>
    </row>
    <row r="232" spans="1:10" s="276" customFormat="1" ht="21.6" customHeight="1" x14ac:dyDescent="0.25">
      <c r="A232" s="16" t="s">
        <v>58</v>
      </c>
      <c r="B232" s="386" t="s">
        <v>104</v>
      </c>
      <c r="C232" s="386"/>
      <c r="D232" s="386"/>
      <c r="E232" s="275"/>
      <c r="F232" s="275"/>
      <c r="G232" s="275"/>
      <c r="H232" s="1"/>
      <c r="I232" s="1"/>
      <c r="J232" s="1"/>
    </row>
    <row r="233" spans="1:10" s="276" customFormat="1" ht="33.6" customHeight="1" x14ac:dyDescent="0.25">
      <c r="A233" s="16" t="s">
        <v>44</v>
      </c>
      <c r="B233" s="388" t="s">
        <v>122</v>
      </c>
      <c r="C233" s="388"/>
      <c r="D233" s="388"/>
      <c r="E233" s="388"/>
      <c r="F233" s="388"/>
      <c r="G233" s="388"/>
      <c r="H233" s="1"/>
      <c r="I233" s="1"/>
      <c r="J233" s="1"/>
    </row>
    <row r="234" spans="1:10" s="276" customFormat="1" ht="19.899999999999999" customHeight="1" x14ac:dyDescent="0.25">
      <c r="A234" s="16" t="s">
        <v>55</v>
      </c>
      <c r="B234" s="270" t="s">
        <v>115</v>
      </c>
      <c r="C234" s="275"/>
      <c r="D234" s="275"/>
      <c r="E234" s="275"/>
      <c r="F234" s="275"/>
      <c r="G234" s="275"/>
      <c r="H234" s="1"/>
      <c r="I234" s="1"/>
      <c r="J234" s="1"/>
    </row>
    <row r="235" spans="1:10" s="276" customFormat="1" ht="25.5" x14ac:dyDescent="0.25">
      <c r="A235" s="282" t="s">
        <v>59</v>
      </c>
      <c r="B235" s="388" t="s">
        <v>269</v>
      </c>
      <c r="C235" s="388"/>
      <c r="D235" s="388"/>
      <c r="E235" s="388"/>
      <c r="F235" s="388"/>
      <c r="G235" s="388"/>
      <c r="H235" s="1"/>
      <c r="I235" s="1"/>
      <c r="J235" s="1"/>
    </row>
    <row r="237" spans="1:10" x14ac:dyDescent="0.25">
      <c r="A237" s="389" t="s">
        <v>12</v>
      </c>
      <c r="B237" s="389"/>
      <c r="C237" s="389"/>
      <c r="D237" s="389"/>
      <c r="E237" s="389"/>
      <c r="F237" s="389"/>
      <c r="G237" s="389"/>
    </row>
    <row r="238" spans="1:10" s="276" customFormat="1" ht="30.6" customHeight="1" x14ac:dyDescent="0.25">
      <c r="A238" s="391" t="s">
        <v>12</v>
      </c>
      <c r="B238" s="391" t="s">
        <v>11</v>
      </c>
      <c r="C238" s="271" t="s">
        <v>50</v>
      </c>
      <c r="D238" s="271" t="s">
        <v>15</v>
      </c>
      <c r="E238" s="393" t="s">
        <v>51</v>
      </c>
      <c r="F238" s="394"/>
      <c r="G238" s="395"/>
      <c r="H238" s="1"/>
      <c r="I238" s="1"/>
      <c r="J238" s="1"/>
    </row>
    <row r="239" spans="1:10" s="276" customFormat="1" ht="27" customHeight="1" x14ac:dyDescent="0.25">
      <c r="A239" s="392"/>
      <c r="B239" s="392"/>
      <c r="C239" s="271" t="s">
        <v>120</v>
      </c>
      <c r="D239" s="271" t="s">
        <v>133</v>
      </c>
      <c r="E239" s="271" t="s">
        <v>226</v>
      </c>
      <c r="F239" s="279" t="s">
        <v>404</v>
      </c>
      <c r="G239" s="279" t="s">
        <v>605</v>
      </c>
      <c r="H239" s="1"/>
      <c r="I239" s="1"/>
      <c r="J239" s="1"/>
    </row>
    <row r="240" spans="1:10" s="276" customFormat="1" ht="25.5" x14ac:dyDescent="0.25">
      <c r="A240" s="48" t="s">
        <v>116</v>
      </c>
      <c r="B240" s="4" t="s">
        <v>301</v>
      </c>
      <c r="C240" s="10"/>
      <c r="D240" s="10"/>
      <c r="E240" s="47">
        <v>2</v>
      </c>
      <c r="F240" s="47">
        <v>1</v>
      </c>
      <c r="G240" s="47">
        <v>1</v>
      </c>
      <c r="H240" s="1"/>
      <c r="I240" s="1"/>
      <c r="J240" s="1"/>
    </row>
    <row r="241" spans="1:10" s="276" customFormat="1" ht="45.6" customHeight="1" x14ac:dyDescent="0.25">
      <c r="A241" s="48" t="s">
        <v>302</v>
      </c>
      <c r="B241" s="4" t="s">
        <v>301</v>
      </c>
      <c r="C241" s="10"/>
      <c r="D241" s="10"/>
      <c r="E241" s="47">
        <v>2</v>
      </c>
      <c r="F241" s="47">
        <v>3</v>
      </c>
      <c r="G241" s="47">
        <v>3</v>
      </c>
      <c r="H241" s="1"/>
      <c r="I241" s="1"/>
      <c r="J241" s="1"/>
    </row>
    <row r="242" spans="1:10" x14ac:dyDescent="0.25">
      <c r="A242" s="451" t="s">
        <v>102</v>
      </c>
      <c r="B242" s="451"/>
      <c r="C242" s="451"/>
      <c r="D242" s="451"/>
      <c r="E242" s="451"/>
      <c r="F242" s="451"/>
      <c r="G242" s="451"/>
    </row>
    <row r="243" spans="1:10" s="276" customFormat="1" ht="18.75" customHeight="1" x14ac:dyDescent="0.25">
      <c r="A243" s="391" t="s">
        <v>60</v>
      </c>
      <c r="B243" s="391" t="s">
        <v>11</v>
      </c>
      <c r="C243" s="271" t="s">
        <v>50</v>
      </c>
      <c r="D243" s="271" t="s">
        <v>15</v>
      </c>
      <c r="E243" s="393" t="s">
        <v>51</v>
      </c>
      <c r="F243" s="394"/>
      <c r="G243" s="395"/>
      <c r="H243" s="1"/>
      <c r="I243" s="1"/>
      <c r="J243" s="1"/>
    </row>
    <row r="244" spans="1:10" s="276" customFormat="1" ht="22.5" customHeight="1" x14ac:dyDescent="0.25">
      <c r="A244" s="392"/>
      <c r="B244" s="392"/>
      <c r="C244" s="271" t="s">
        <v>120</v>
      </c>
      <c r="D244" s="271" t="s">
        <v>133</v>
      </c>
      <c r="E244" s="271" t="s">
        <v>226</v>
      </c>
      <c r="F244" s="279" t="s">
        <v>404</v>
      </c>
      <c r="G244" s="279" t="s">
        <v>605</v>
      </c>
      <c r="H244" s="1"/>
      <c r="I244" s="1"/>
      <c r="J244" s="1"/>
    </row>
    <row r="245" spans="1:10" s="276" customFormat="1" ht="28.5" customHeight="1" x14ac:dyDescent="0.25">
      <c r="A245" s="11" t="s">
        <v>61</v>
      </c>
      <c r="B245" s="271" t="s">
        <v>52</v>
      </c>
      <c r="C245" s="9"/>
      <c r="D245" s="9"/>
      <c r="E245" s="9">
        <f>260849-726</f>
        <v>260123</v>
      </c>
      <c r="F245" s="46"/>
      <c r="G245" s="46"/>
    </row>
  </sheetData>
  <mergeCells count="114">
    <mergeCell ref="F1:G1"/>
    <mergeCell ref="B10:E10"/>
    <mergeCell ref="B12:G12"/>
    <mergeCell ref="B13:E13"/>
    <mergeCell ref="F3:G3"/>
    <mergeCell ref="F5:G5"/>
    <mergeCell ref="F7:G7"/>
    <mergeCell ref="A8:G8"/>
    <mergeCell ref="A9:G9"/>
    <mergeCell ref="F6:G6"/>
    <mergeCell ref="F2:G2"/>
    <mergeCell ref="F4:G4"/>
    <mergeCell ref="B110:G110"/>
    <mergeCell ref="A121:A122"/>
    <mergeCell ref="B121:B122"/>
    <mergeCell ref="E121:G121"/>
    <mergeCell ref="B14:G14"/>
    <mergeCell ref="B16:D16"/>
    <mergeCell ref="B17:G17"/>
    <mergeCell ref="E25:G25"/>
    <mergeCell ref="B20:G20"/>
    <mergeCell ref="B21:G21"/>
    <mergeCell ref="B22:G22"/>
    <mergeCell ref="A23:G23"/>
    <mergeCell ref="A25:A26"/>
    <mergeCell ref="B25:B26"/>
    <mergeCell ref="A88:G88"/>
    <mergeCell ref="B34:G34"/>
    <mergeCell ref="B36:G36"/>
    <mergeCell ref="A37:G37"/>
    <mergeCell ref="A38:A39"/>
    <mergeCell ref="B38:B39"/>
    <mergeCell ref="E38:G38"/>
    <mergeCell ref="B32:D32"/>
    <mergeCell ref="B33:D33"/>
    <mergeCell ref="B92:C92"/>
    <mergeCell ref="A89:A90"/>
    <mergeCell ref="B93:D93"/>
    <mergeCell ref="B94:G94"/>
    <mergeCell ref="B89:B90"/>
    <mergeCell ref="E89:G89"/>
    <mergeCell ref="B130:E130"/>
    <mergeCell ref="B96:G96"/>
    <mergeCell ref="A97:G97"/>
    <mergeCell ref="A98:A99"/>
    <mergeCell ref="B98:B99"/>
    <mergeCell ref="E98:G98"/>
    <mergeCell ref="F125:G125"/>
    <mergeCell ref="A105:G105"/>
    <mergeCell ref="A106:A107"/>
    <mergeCell ref="B106:B107"/>
    <mergeCell ref="E106:G106"/>
    <mergeCell ref="F127:G127"/>
    <mergeCell ref="A128:G128"/>
    <mergeCell ref="A129:G129"/>
    <mergeCell ref="F126:G126"/>
    <mergeCell ref="F124:G124"/>
    <mergeCell ref="A115:G115"/>
    <mergeCell ref="B111:D111"/>
    <mergeCell ref="B112:G112"/>
    <mergeCell ref="B156:G156"/>
    <mergeCell ref="B132:G132"/>
    <mergeCell ref="B215:G215"/>
    <mergeCell ref="A157:G157"/>
    <mergeCell ref="A158:A159"/>
    <mergeCell ref="B158:B159"/>
    <mergeCell ref="B133:D133"/>
    <mergeCell ref="B211:B212"/>
    <mergeCell ref="E211:G211"/>
    <mergeCell ref="A211:A212"/>
    <mergeCell ref="E158:G158"/>
    <mergeCell ref="A210:G210"/>
    <mergeCell ref="B152:G152"/>
    <mergeCell ref="B134:G134"/>
    <mergeCell ref="B136:D136"/>
    <mergeCell ref="B137:G137"/>
    <mergeCell ref="A145:A146"/>
    <mergeCell ref="B145:B146"/>
    <mergeCell ref="E145:G145"/>
    <mergeCell ref="B154:G154"/>
    <mergeCell ref="B114:G114"/>
    <mergeCell ref="B231:G231"/>
    <mergeCell ref="B232:D232"/>
    <mergeCell ref="A116:A117"/>
    <mergeCell ref="B116:B117"/>
    <mergeCell ref="E116:G116"/>
    <mergeCell ref="A120:G120"/>
    <mergeCell ref="A226:G226"/>
    <mergeCell ref="A227:A228"/>
    <mergeCell ref="B227:B228"/>
    <mergeCell ref="E227:G227"/>
    <mergeCell ref="B217:G217"/>
    <mergeCell ref="B219:G219"/>
    <mergeCell ref="A221:G221"/>
    <mergeCell ref="A222:A223"/>
    <mergeCell ref="B222:B223"/>
    <mergeCell ref="E222:G222"/>
    <mergeCell ref="B138:C138"/>
    <mergeCell ref="B140:G140"/>
    <mergeCell ref="B141:G141"/>
    <mergeCell ref="B142:G142"/>
    <mergeCell ref="A143:G143"/>
    <mergeCell ref="B216:D216"/>
    <mergeCell ref="B153:D153"/>
    <mergeCell ref="A242:G242"/>
    <mergeCell ref="A243:A244"/>
    <mergeCell ref="B243:B244"/>
    <mergeCell ref="E243:G243"/>
    <mergeCell ref="B233:G233"/>
    <mergeCell ref="B235:G235"/>
    <mergeCell ref="A237:G237"/>
    <mergeCell ref="A238:A239"/>
    <mergeCell ref="B238:B239"/>
    <mergeCell ref="E238:G23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5" orientation="landscape" r:id="rId1"/>
  <rowBreaks count="1" manualBreakCount="1">
    <brk id="123" max="6" man="1"/>
  </rowBreaks>
  <ignoredErrors>
    <ignoredError sqref="E3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7" zoomScale="84" zoomScaleNormal="100" zoomScaleSheetLayoutView="84" workbookViewId="0">
      <selection activeCell="A22" sqref="A22"/>
    </sheetView>
  </sheetViews>
  <sheetFormatPr defaultRowHeight="15" x14ac:dyDescent="0.25"/>
  <cols>
    <col min="1" max="1" width="38" style="313" customWidth="1"/>
    <col min="2" max="2" width="20.28515625" style="313" customWidth="1"/>
    <col min="3" max="3" width="18.140625" style="313" customWidth="1"/>
    <col min="4" max="4" width="18.7109375" style="313" customWidth="1"/>
    <col min="5" max="5" width="16.140625" style="313" customWidth="1"/>
    <col min="6" max="6" width="17" style="313" customWidth="1"/>
    <col min="7" max="7" width="22" style="313" customWidth="1"/>
  </cols>
  <sheetData>
    <row r="1" spans="1:7" ht="78" customHeight="1" x14ac:dyDescent="0.25">
      <c r="A1" s="5"/>
      <c r="B1" s="5"/>
      <c r="C1" s="5"/>
      <c r="D1" s="5"/>
      <c r="E1" s="5"/>
      <c r="F1" s="429" t="s">
        <v>659</v>
      </c>
      <c r="G1" s="429"/>
    </row>
    <row r="2" spans="1:7" ht="66.75" customHeight="1" x14ac:dyDescent="0.25">
      <c r="A2" s="5"/>
      <c r="B2" s="5"/>
      <c r="C2" s="5"/>
      <c r="D2" s="5"/>
      <c r="E2" s="5"/>
      <c r="F2" s="430" t="s">
        <v>772</v>
      </c>
      <c r="G2" s="430"/>
    </row>
    <row r="3" spans="1:7" x14ac:dyDescent="0.25">
      <c r="A3" s="404" t="s">
        <v>19</v>
      </c>
      <c r="B3" s="404"/>
      <c r="C3" s="404"/>
      <c r="D3" s="404"/>
      <c r="E3" s="404"/>
      <c r="F3" s="404"/>
      <c r="G3" s="404"/>
    </row>
    <row r="4" spans="1:7" x14ac:dyDescent="0.25">
      <c r="A4" s="399" t="s">
        <v>233</v>
      </c>
      <c r="B4" s="399"/>
      <c r="C4" s="399"/>
      <c r="D4" s="399"/>
      <c r="E4" s="399"/>
      <c r="F4" s="399"/>
      <c r="G4" s="399"/>
    </row>
    <row r="5" spans="1:7" x14ac:dyDescent="0.25">
      <c r="A5" s="24"/>
      <c r="B5" s="404" t="s">
        <v>671</v>
      </c>
      <c r="C5" s="404"/>
      <c r="D5" s="404"/>
      <c r="E5" s="404"/>
      <c r="F5" s="309"/>
      <c r="G5" s="309"/>
    </row>
    <row r="6" spans="1:7" x14ac:dyDescent="0.25">
      <c r="A6" s="24"/>
      <c r="B6" s="309"/>
      <c r="C6" s="309"/>
      <c r="D6" s="309"/>
      <c r="E6" s="309"/>
      <c r="F6" s="309"/>
      <c r="G6" s="309"/>
    </row>
    <row r="7" spans="1:7" ht="25.5" x14ac:dyDescent="0.25">
      <c r="A7" s="15" t="s">
        <v>34</v>
      </c>
      <c r="B7" s="388" t="s">
        <v>273</v>
      </c>
      <c r="C7" s="388"/>
      <c r="D7" s="388"/>
      <c r="E7" s="388"/>
      <c r="F7" s="388"/>
      <c r="G7" s="388"/>
    </row>
    <row r="8" spans="1:7" x14ac:dyDescent="0.25">
      <c r="A8" s="315" t="s">
        <v>33</v>
      </c>
      <c r="B8" s="426" t="s">
        <v>690</v>
      </c>
      <c r="C8" s="426"/>
      <c r="D8" s="426"/>
      <c r="E8" s="426"/>
      <c r="F8" s="315"/>
      <c r="G8" s="315"/>
    </row>
    <row r="9" spans="1:7" ht="142.5" customHeight="1" x14ac:dyDescent="0.25">
      <c r="A9" s="15" t="s">
        <v>32</v>
      </c>
      <c r="B9" s="388" t="s">
        <v>773</v>
      </c>
      <c r="C9" s="388"/>
      <c r="D9" s="388"/>
      <c r="E9" s="388"/>
      <c r="F9" s="388"/>
      <c r="G9" s="388"/>
    </row>
    <row r="10" spans="1:7" x14ac:dyDescent="0.25">
      <c r="A10" s="315" t="s">
        <v>22</v>
      </c>
      <c r="B10" s="310"/>
      <c r="C10" s="315"/>
      <c r="D10" s="315"/>
      <c r="E10" s="315"/>
      <c r="F10" s="315"/>
      <c r="G10" s="315"/>
    </row>
    <row r="11" spans="1:7" x14ac:dyDescent="0.25">
      <c r="A11" s="310" t="s">
        <v>103</v>
      </c>
      <c r="B11" s="310" t="s">
        <v>100</v>
      </c>
      <c r="C11" s="315"/>
      <c r="D11" s="315"/>
      <c r="E11" s="315"/>
      <c r="F11" s="315"/>
      <c r="G11" s="315"/>
    </row>
    <row r="12" spans="1:7" x14ac:dyDescent="0.25">
      <c r="A12" s="310" t="s">
        <v>37</v>
      </c>
      <c r="B12" s="388" t="s">
        <v>256</v>
      </c>
      <c r="C12" s="386"/>
      <c r="D12" s="386"/>
      <c r="E12" s="386"/>
      <c r="F12" s="386"/>
      <c r="G12" s="386"/>
    </row>
    <row r="13" spans="1:7" x14ac:dyDescent="0.25">
      <c r="A13" s="310" t="s">
        <v>14</v>
      </c>
      <c r="B13" s="310" t="s">
        <v>3</v>
      </c>
      <c r="C13" s="315"/>
      <c r="D13" s="315"/>
      <c r="E13" s="315"/>
      <c r="F13" s="315"/>
      <c r="G13" s="315"/>
    </row>
    <row r="14" spans="1:7" x14ac:dyDescent="0.25">
      <c r="A14" s="310" t="s">
        <v>20</v>
      </c>
      <c r="B14" s="310" t="s">
        <v>114</v>
      </c>
      <c r="C14" s="315"/>
      <c r="D14" s="315"/>
      <c r="E14" s="315"/>
      <c r="F14" s="315"/>
      <c r="G14" s="315"/>
    </row>
    <row r="15" spans="1:7" ht="41.25" customHeight="1" x14ac:dyDescent="0.25">
      <c r="A15" s="315" t="s">
        <v>4</v>
      </c>
      <c r="B15" s="388" t="s">
        <v>697</v>
      </c>
      <c r="C15" s="388"/>
      <c r="D15" s="388"/>
      <c r="E15" s="388"/>
      <c r="F15" s="388"/>
      <c r="G15" s="388"/>
    </row>
    <row r="16" spans="1:7" ht="25.5" x14ac:dyDescent="0.25">
      <c r="A16" s="316" t="s">
        <v>107</v>
      </c>
      <c r="B16" s="398" t="s">
        <v>693</v>
      </c>
      <c r="C16" s="398"/>
      <c r="D16" s="398"/>
      <c r="E16" s="398"/>
      <c r="F16" s="398"/>
      <c r="G16" s="398"/>
    </row>
    <row r="17" spans="1:7" ht="25.5" x14ac:dyDescent="0.25">
      <c r="A17" s="316" t="s">
        <v>13</v>
      </c>
      <c r="B17" s="388" t="s">
        <v>695</v>
      </c>
      <c r="C17" s="388"/>
      <c r="D17" s="388"/>
      <c r="E17" s="388"/>
      <c r="F17" s="388"/>
      <c r="G17" s="388"/>
    </row>
    <row r="18" spans="1:7" x14ac:dyDescent="0.25">
      <c r="A18" s="16"/>
      <c r="B18" s="308"/>
      <c r="C18" s="312"/>
      <c r="D18" s="312"/>
      <c r="E18" s="312"/>
      <c r="F18" s="312"/>
      <c r="G18" s="312"/>
    </row>
    <row r="19" spans="1:7" x14ac:dyDescent="0.25">
      <c r="A19" s="414" t="s">
        <v>98</v>
      </c>
      <c r="B19" s="414"/>
      <c r="C19" s="414"/>
      <c r="D19" s="414"/>
      <c r="E19" s="414"/>
      <c r="F19" s="414"/>
      <c r="G19" s="414"/>
    </row>
    <row r="20" spans="1:7" ht="25.5" x14ac:dyDescent="0.25">
      <c r="A20" s="410" t="s">
        <v>95</v>
      </c>
      <c r="B20" s="410" t="s">
        <v>96</v>
      </c>
      <c r="C20" s="306" t="s">
        <v>26</v>
      </c>
      <c r="D20" s="311" t="s">
        <v>97</v>
      </c>
      <c r="E20" s="393" t="s">
        <v>28</v>
      </c>
      <c r="F20" s="394"/>
      <c r="G20" s="395"/>
    </row>
    <row r="21" spans="1:7" x14ac:dyDescent="0.25">
      <c r="A21" s="411"/>
      <c r="B21" s="411"/>
      <c r="C21" s="306" t="s">
        <v>127</v>
      </c>
      <c r="D21" s="306" t="s">
        <v>222</v>
      </c>
      <c r="E21" s="306" t="s">
        <v>403</v>
      </c>
      <c r="F21" s="314" t="s">
        <v>603</v>
      </c>
      <c r="G21" s="241" t="s">
        <v>672</v>
      </c>
    </row>
    <row r="22" spans="1:7" ht="38.25" x14ac:dyDescent="0.25">
      <c r="A22" s="25" t="s">
        <v>696</v>
      </c>
      <c r="B22" s="26" t="s">
        <v>316</v>
      </c>
      <c r="C22" s="4"/>
      <c r="D22" s="320">
        <v>1</v>
      </c>
      <c r="E22" s="49">
        <v>1</v>
      </c>
      <c r="F22" s="49">
        <v>1</v>
      </c>
      <c r="G22" s="49">
        <v>1</v>
      </c>
    </row>
    <row r="23" spans="1:7" x14ac:dyDescent="0.25">
      <c r="A23" s="310"/>
      <c r="B23" s="310"/>
      <c r="C23" s="315"/>
      <c r="D23" s="315"/>
      <c r="E23" s="315"/>
      <c r="F23" s="315"/>
      <c r="G23" s="315"/>
    </row>
    <row r="24" spans="1:7" x14ac:dyDescent="0.25">
      <c r="A24" s="419" t="s">
        <v>23</v>
      </c>
      <c r="B24" s="419"/>
      <c r="C24" s="419"/>
      <c r="D24" s="419"/>
      <c r="E24" s="419"/>
      <c r="F24" s="419"/>
      <c r="G24" s="419"/>
    </row>
    <row r="25" spans="1:7" ht="25.5" x14ac:dyDescent="0.25">
      <c r="A25" s="410" t="s">
        <v>24</v>
      </c>
      <c r="B25" s="391" t="s">
        <v>5</v>
      </c>
      <c r="C25" s="306" t="s">
        <v>26</v>
      </c>
      <c r="D25" s="311" t="s">
        <v>27</v>
      </c>
      <c r="E25" s="393" t="s">
        <v>28</v>
      </c>
      <c r="F25" s="394"/>
      <c r="G25" s="395"/>
    </row>
    <row r="26" spans="1:7" x14ac:dyDescent="0.25">
      <c r="A26" s="411"/>
      <c r="B26" s="392"/>
      <c r="C26" s="306" t="s">
        <v>127</v>
      </c>
      <c r="D26" s="306" t="s">
        <v>222</v>
      </c>
      <c r="E26" s="306" t="s">
        <v>403</v>
      </c>
      <c r="F26" s="314" t="s">
        <v>603</v>
      </c>
      <c r="G26" s="241" t="s">
        <v>672</v>
      </c>
    </row>
    <row r="27" spans="1:7" ht="25.5" x14ac:dyDescent="0.25">
      <c r="A27" s="11" t="s">
        <v>29</v>
      </c>
      <c r="B27" s="306" t="s">
        <v>6</v>
      </c>
      <c r="C27" s="9"/>
      <c r="D27" s="321">
        <v>33131812</v>
      </c>
      <c r="E27" s="321">
        <v>41838866</v>
      </c>
      <c r="F27" s="321">
        <v>41315544</v>
      </c>
      <c r="G27" s="321">
        <v>9049349</v>
      </c>
    </row>
    <row r="28" spans="1:7" ht="69" customHeight="1" x14ac:dyDescent="0.25">
      <c r="A28" s="5"/>
      <c r="B28" s="5"/>
      <c r="C28" s="5"/>
      <c r="D28" s="5"/>
      <c r="E28" s="5"/>
      <c r="F28" s="401" t="s">
        <v>660</v>
      </c>
      <c r="G28" s="401"/>
    </row>
    <row r="29" spans="1:7" ht="65.25" customHeight="1" x14ac:dyDescent="0.25">
      <c r="A29" s="5"/>
      <c r="B29" s="5"/>
      <c r="C29" s="5"/>
      <c r="D29" s="5"/>
      <c r="E29" s="5"/>
      <c r="F29" s="401" t="s">
        <v>774</v>
      </c>
      <c r="G29" s="401"/>
    </row>
    <row r="30" spans="1:7" x14ac:dyDescent="0.25">
      <c r="A30" s="404" t="s">
        <v>40</v>
      </c>
      <c r="B30" s="404"/>
      <c r="C30" s="404"/>
      <c r="D30" s="404"/>
      <c r="E30" s="404"/>
      <c r="F30" s="404"/>
      <c r="G30" s="404"/>
    </row>
    <row r="31" spans="1:7" x14ac:dyDescent="0.25">
      <c r="A31" s="404" t="s">
        <v>234</v>
      </c>
      <c r="B31" s="404"/>
      <c r="C31" s="404"/>
      <c r="D31" s="404"/>
      <c r="E31" s="404"/>
      <c r="F31" s="404"/>
      <c r="G31" s="404"/>
    </row>
    <row r="32" spans="1:7" x14ac:dyDescent="0.25">
      <c r="A32" s="316"/>
      <c r="B32" s="404" t="s">
        <v>694</v>
      </c>
      <c r="C32" s="404"/>
      <c r="D32" s="404"/>
      <c r="E32" s="404"/>
      <c r="F32" s="310"/>
      <c r="G32" s="310"/>
    </row>
    <row r="33" spans="1:7" x14ac:dyDescent="0.25">
      <c r="A33" s="316"/>
      <c r="B33" s="309"/>
      <c r="C33" s="309"/>
      <c r="D33" s="309"/>
      <c r="E33" s="309"/>
      <c r="F33" s="310"/>
      <c r="G33" s="310"/>
    </row>
    <row r="34" spans="1:7" ht="27.75" customHeight="1" x14ac:dyDescent="0.25">
      <c r="A34" s="15" t="s">
        <v>41</v>
      </c>
      <c r="B34" s="388" t="s">
        <v>232</v>
      </c>
      <c r="C34" s="388"/>
      <c r="D34" s="388"/>
      <c r="E34" s="388"/>
      <c r="F34" s="388"/>
      <c r="G34" s="388"/>
    </row>
    <row r="35" spans="1:7" x14ac:dyDescent="0.25">
      <c r="A35" s="316" t="s">
        <v>42</v>
      </c>
      <c r="B35" s="386" t="s">
        <v>692</v>
      </c>
      <c r="C35" s="386"/>
      <c r="D35" s="386"/>
      <c r="E35" s="386"/>
      <c r="F35" s="310"/>
      <c r="G35" s="310"/>
    </row>
    <row r="36" spans="1:7" ht="135" customHeight="1" x14ac:dyDescent="0.25">
      <c r="A36" s="316" t="s">
        <v>0</v>
      </c>
      <c r="B36" s="388" t="s">
        <v>775</v>
      </c>
      <c r="C36" s="388"/>
      <c r="D36" s="388"/>
      <c r="E36" s="388"/>
      <c r="F36" s="388"/>
      <c r="G36" s="388"/>
    </row>
    <row r="37" spans="1:7" x14ac:dyDescent="0.25">
      <c r="A37" s="315" t="s">
        <v>43</v>
      </c>
      <c r="B37" s="310"/>
      <c r="C37" s="315"/>
      <c r="D37" s="315"/>
      <c r="E37" s="315"/>
      <c r="F37" s="315"/>
      <c r="G37" s="315"/>
    </row>
    <row r="38" spans="1:7" ht="25.5" x14ac:dyDescent="0.25">
      <c r="A38" s="307" t="s">
        <v>1</v>
      </c>
      <c r="B38" s="386" t="s">
        <v>99</v>
      </c>
      <c r="C38" s="386"/>
      <c r="D38" s="386"/>
      <c r="E38" s="386"/>
      <c r="F38" s="386"/>
      <c r="G38" s="386"/>
    </row>
    <row r="39" spans="1:7" x14ac:dyDescent="0.25">
      <c r="A39" s="307" t="s">
        <v>44</v>
      </c>
      <c r="B39" s="388" t="s">
        <v>263</v>
      </c>
      <c r="C39" s="388"/>
      <c r="D39" s="388"/>
      <c r="E39" s="388"/>
      <c r="F39" s="388"/>
      <c r="G39" s="388"/>
    </row>
    <row r="40" spans="1:7" x14ac:dyDescent="0.25">
      <c r="A40" s="307" t="s">
        <v>45</v>
      </c>
      <c r="B40" s="386" t="s">
        <v>54</v>
      </c>
      <c r="C40" s="386"/>
      <c r="D40" s="315"/>
      <c r="E40" s="315"/>
      <c r="F40" s="315"/>
      <c r="G40" s="315"/>
    </row>
    <row r="41" spans="1:7" x14ac:dyDescent="0.25">
      <c r="A41" s="307" t="s">
        <v>55</v>
      </c>
      <c r="B41" s="310" t="s">
        <v>115</v>
      </c>
      <c r="C41" s="315"/>
      <c r="D41" s="315"/>
      <c r="E41" s="315"/>
      <c r="F41" s="315"/>
      <c r="G41" s="315"/>
    </row>
    <row r="42" spans="1:7" ht="41.25" customHeight="1" x14ac:dyDescent="0.25">
      <c r="A42" s="316" t="s">
        <v>276</v>
      </c>
      <c r="B42" s="388" t="s">
        <v>698</v>
      </c>
      <c r="C42" s="388"/>
      <c r="D42" s="388"/>
      <c r="E42" s="388"/>
      <c r="F42" s="388"/>
      <c r="G42" s="388"/>
    </row>
    <row r="43" spans="1:7" ht="25.5" x14ac:dyDescent="0.25">
      <c r="A43" s="316" t="s">
        <v>118</v>
      </c>
      <c r="B43" s="398" t="s">
        <v>700</v>
      </c>
      <c r="C43" s="398"/>
      <c r="D43" s="398"/>
      <c r="E43" s="398"/>
      <c r="F43" s="398"/>
      <c r="G43" s="398"/>
    </row>
    <row r="44" spans="1:7" ht="25.5" x14ac:dyDescent="0.25">
      <c r="A44" s="316" t="s">
        <v>47</v>
      </c>
      <c r="B44" s="388" t="s">
        <v>699</v>
      </c>
      <c r="C44" s="388"/>
      <c r="D44" s="388"/>
      <c r="E44" s="388"/>
      <c r="F44" s="388"/>
      <c r="G44" s="388"/>
    </row>
    <row r="45" spans="1:7" x14ac:dyDescent="0.25">
      <c r="A45" s="414" t="s">
        <v>12</v>
      </c>
      <c r="B45" s="414"/>
      <c r="C45" s="414"/>
      <c r="D45" s="414"/>
      <c r="E45" s="414"/>
      <c r="F45" s="414"/>
      <c r="G45" s="414"/>
    </row>
    <row r="46" spans="1:7" x14ac:dyDescent="0.25">
      <c r="A46" s="391" t="s">
        <v>12</v>
      </c>
      <c r="B46" s="391" t="s">
        <v>11</v>
      </c>
      <c r="C46" s="306" t="s">
        <v>50</v>
      </c>
      <c r="D46" s="306" t="s">
        <v>15</v>
      </c>
      <c r="E46" s="393" t="s">
        <v>51</v>
      </c>
      <c r="F46" s="394"/>
      <c r="G46" s="395"/>
    </row>
    <row r="47" spans="1:7" x14ac:dyDescent="0.25">
      <c r="A47" s="392"/>
      <c r="B47" s="392"/>
      <c r="C47" s="319" t="s">
        <v>133</v>
      </c>
      <c r="D47" s="319" t="s">
        <v>226</v>
      </c>
      <c r="E47" s="319" t="s">
        <v>404</v>
      </c>
      <c r="F47" s="319" t="s">
        <v>605</v>
      </c>
      <c r="G47" s="170" t="s">
        <v>674</v>
      </c>
    </row>
    <row r="48" spans="1:7" ht="38.25" x14ac:dyDescent="0.25">
      <c r="A48" s="25" t="s">
        <v>701</v>
      </c>
      <c r="B48" s="26" t="s">
        <v>301</v>
      </c>
      <c r="C48" s="4"/>
      <c r="D48" s="4">
        <v>1</v>
      </c>
      <c r="E48" s="49">
        <v>1</v>
      </c>
      <c r="F48" s="49">
        <v>1</v>
      </c>
      <c r="G48" s="49">
        <v>1</v>
      </c>
    </row>
    <row r="50" spans="1:7" x14ac:dyDescent="0.25">
      <c r="A50" s="399" t="s">
        <v>48</v>
      </c>
      <c r="B50" s="399"/>
      <c r="C50" s="399"/>
      <c r="D50" s="399"/>
      <c r="E50" s="399"/>
      <c r="F50" s="399"/>
      <c r="G50" s="399"/>
    </row>
    <row r="51" spans="1:7" x14ac:dyDescent="0.25">
      <c r="A51" s="391" t="s">
        <v>49</v>
      </c>
      <c r="B51" s="391" t="s">
        <v>11</v>
      </c>
      <c r="C51" s="306" t="s">
        <v>50</v>
      </c>
      <c r="D51" s="306" t="s">
        <v>15</v>
      </c>
      <c r="E51" s="393" t="s">
        <v>51</v>
      </c>
      <c r="F51" s="394"/>
      <c r="G51" s="395"/>
    </row>
    <row r="52" spans="1:7" x14ac:dyDescent="0.25">
      <c r="A52" s="392"/>
      <c r="B52" s="392"/>
      <c r="C52" s="319" t="s">
        <v>133</v>
      </c>
      <c r="D52" s="319" t="s">
        <v>226</v>
      </c>
      <c r="E52" s="319" t="s">
        <v>404</v>
      </c>
      <c r="F52" s="319" t="s">
        <v>605</v>
      </c>
      <c r="G52" s="170" t="s">
        <v>674</v>
      </c>
    </row>
    <row r="53" spans="1:7" x14ac:dyDescent="0.25">
      <c r="A53" s="11" t="s">
        <v>53</v>
      </c>
      <c r="B53" s="306" t="s">
        <v>52</v>
      </c>
      <c r="C53" s="9"/>
      <c r="D53" s="321">
        <v>33131812</v>
      </c>
      <c r="E53" s="321">
        <v>41838866</v>
      </c>
      <c r="F53" s="321">
        <v>41315544</v>
      </c>
      <c r="G53" s="321">
        <v>9049349</v>
      </c>
    </row>
  </sheetData>
  <mergeCells count="42">
    <mergeCell ref="A51:A52"/>
    <mergeCell ref="B51:B52"/>
    <mergeCell ref="E51:G51"/>
    <mergeCell ref="F2:G2"/>
    <mergeCell ref="F29:G29"/>
    <mergeCell ref="B35:E35"/>
    <mergeCell ref="B44:G44"/>
    <mergeCell ref="A45:G45"/>
    <mergeCell ref="A46:A47"/>
    <mergeCell ref="B46:B47"/>
    <mergeCell ref="E46:G46"/>
    <mergeCell ref="A50:G50"/>
    <mergeCell ref="B36:G36"/>
    <mergeCell ref="B38:G38"/>
    <mergeCell ref="B39:G39"/>
    <mergeCell ref="B40:C40"/>
    <mergeCell ref="B42:G42"/>
    <mergeCell ref="B43:G43"/>
    <mergeCell ref="F28:G28"/>
    <mergeCell ref="A30:G30"/>
    <mergeCell ref="A31:G31"/>
    <mergeCell ref="B32:E32"/>
    <mergeCell ref="B34:G34"/>
    <mergeCell ref="A20:A21"/>
    <mergeCell ref="B20:B21"/>
    <mergeCell ref="E20:G20"/>
    <mergeCell ref="A24:G24"/>
    <mergeCell ref="A25:A26"/>
    <mergeCell ref="B25:B26"/>
    <mergeCell ref="E25:G25"/>
    <mergeCell ref="A19:G19"/>
    <mergeCell ref="F1:G1"/>
    <mergeCell ref="A3:G3"/>
    <mergeCell ref="A4:G4"/>
    <mergeCell ref="B5:E5"/>
    <mergeCell ref="B7:G7"/>
    <mergeCell ref="B8:E8"/>
    <mergeCell ref="B9:G9"/>
    <mergeCell ref="B12:G12"/>
    <mergeCell ref="B15:G15"/>
    <mergeCell ref="B16:G16"/>
    <mergeCell ref="B17:G17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2" manualBreakCount="2">
    <brk id="27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16</vt:i4>
      </vt:variant>
    </vt:vector>
  </HeadingPairs>
  <TitlesOfParts>
    <vt:vector size="37" baseType="lpstr">
      <vt:lpstr>002</vt:lpstr>
      <vt:lpstr>003-1</vt:lpstr>
      <vt:lpstr>005</vt:lpstr>
      <vt:lpstr>027 </vt:lpstr>
      <vt:lpstr>002,</vt:lpstr>
      <vt:lpstr>003</vt:lpstr>
      <vt:lpstr>027.</vt:lpstr>
      <vt:lpstr>028 </vt:lpstr>
      <vt:lpstr>096</vt:lpstr>
      <vt:lpstr>113</vt:lpstr>
      <vt:lpstr>114</vt:lpstr>
      <vt:lpstr>108 </vt:lpstr>
      <vt:lpstr>027-</vt:lpstr>
      <vt:lpstr>Лист2</vt:lpstr>
      <vt:lpstr>Лист1</vt:lpstr>
      <vt:lpstr>052</vt:lpstr>
      <vt:lpstr>027</vt:lpstr>
      <vt:lpstr>007</vt:lpstr>
      <vt:lpstr>Лист4</vt:lpstr>
      <vt:lpstr>125</vt:lpstr>
      <vt:lpstr>Лист5</vt:lpstr>
      <vt:lpstr>'002'!Область_печати</vt:lpstr>
      <vt:lpstr>'002,'!Область_печати</vt:lpstr>
      <vt:lpstr>'003'!Область_печати</vt:lpstr>
      <vt:lpstr>'003-1'!Область_печати</vt:lpstr>
      <vt:lpstr>'005'!Область_печати</vt:lpstr>
      <vt:lpstr>'007'!Область_печати</vt:lpstr>
      <vt:lpstr>'027'!Область_печати</vt:lpstr>
      <vt:lpstr>'027-'!Область_печати</vt:lpstr>
      <vt:lpstr>'027 '!Область_печати</vt:lpstr>
      <vt:lpstr>'027.'!Область_печати</vt:lpstr>
      <vt:lpstr>'028 '!Область_печати</vt:lpstr>
      <vt:lpstr>'052'!Область_печати</vt:lpstr>
      <vt:lpstr>'108 '!Область_печати</vt:lpstr>
      <vt:lpstr>'113'!Область_печати</vt:lpstr>
      <vt:lpstr>'114'!Область_печати</vt:lpstr>
      <vt:lpstr>'125'!Область_печати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2021-12-28T12:40:20Z</dcterms:modified>
</cp:coreProperties>
</file>